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t\OneDrive\Documents\Budget\Paycheck Peace\Downloads\Jennifer Wilson\"/>
    </mc:Choice>
  </mc:AlternateContent>
  <xr:revisionPtr revIDLastSave="0" documentId="13_ncr:1_{23CB8B30-E2D9-460B-B03C-B31DF71F34CB}" xr6:coauthVersionLast="47" xr6:coauthVersionMax="47" xr10:uidLastSave="{00000000-0000-0000-0000-000000000000}"/>
  <bookViews>
    <workbookView xWindow="-108" yWindow="-108" windowWidth="23256" windowHeight="12456" activeTab="1" xr2:uid="{6A6CD84D-E1FA-4AC4-A70A-2BBCA091BFC4}"/>
  </bookViews>
  <sheets>
    <sheet name="Spending Diary" sheetId="2" r:id="rId1"/>
    <sheet name="Budget Worksheet" sheetId="3" r:id="rId2"/>
    <sheet name="Debt Repayment Worksheet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  <c r="B12" i="5" l="1"/>
  <c r="E12" i="5" s="1"/>
  <c r="F12" i="5" s="1"/>
  <c r="D53" i="3"/>
  <c r="I53" i="3"/>
  <c r="I46" i="3"/>
  <c r="D46" i="3"/>
  <c r="D39" i="3"/>
  <c r="I36" i="3"/>
  <c r="I29" i="3"/>
  <c r="D29" i="3"/>
  <c r="D22" i="3"/>
  <c r="I19" i="3"/>
  <c r="F9" i="3"/>
  <c r="I55" i="3" l="1"/>
  <c r="F10" i="3" s="1"/>
  <c r="F11" i="3" s="1"/>
  <c r="H12" i="5"/>
  <c r="C12" i="5"/>
  <c r="K12" i="5" l="1"/>
  <c r="I12" i="5"/>
  <c r="B13" i="5"/>
  <c r="C13" i="5" s="1"/>
  <c r="B14" i="5" s="1"/>
  <c r="C14" i="5" l="1"/>
  <c r="E13" i="5"/>
  <c r="F13" i="5" s="1"/>
  <c r="H13" i="5" s="1"/>
  <c r="I13" i="5" s="1"/>
  <c r="N12" i="5"/>
  <c r="L12" i="5"/>
  <c r="B15" i="5" l="1"/>
  <c r="C15" i="5" s="1"/>
  <c r="Q12" i="5"/>
  <c r="O12" i="5"/>
  <c r="K13" i="5"/>
  <c r="L13" i="5" s="1"/>
  <c r="E14" i="5"/>
  <c r="F14" i="5" s="1"/>
  <c r="E15" i="5" l="1"/>
  <c r="F15" i="5" s="1"/>
  <c r="H14" i="5"/>
  <c r="I14" i="5" s="1"/>
  <c r="B16" i="5"/>
  <c r="C16" i="5" s="1"/>
  <c r="N13" i="5"/>
  <c r="O13" i="5" s="1"/>
  <c r="R12" i="5"/>
  <c r="T12" i="5"/>
  <c r="K14" i="5" l="1"/>
  <c r="L14" i="5" s="1"/>
  <c r="E16" i="5"/>
  <c r="F16" i="5" s="1"/>
  <c r="B17" i="5"/>
  <c r="C17" i="5" s="1"/>
  <c r="W12" i="5"/>
  <c r="U12" i="5"/>
  <c r="Q13" i="5"/>
  <c r="R13" i="5" s="1"/>
  <c r="H15" i="5"/>
  <c r="I15" i="5" s="1"/>
  <c r="N14" i="5" l="1"/>
  <c r="O14" i="5" s="1"/>
  <c r="H16" i="5"/>
  <c r="I16" i="5" s="1"/>
  <c r="K15" i="5"/>
  <c r="L15" i="5" s="1"/>
  <c r="B18" i="5"/>
  <c r="C18" i="5" s="1"/>
  <c r="E17" i="5"/>
  <c r="F17" i="5" s="1"/>
  <c r="Z12" i="5"/>
  <c r="X12" i="5"/>
  <c r="T13" i="5"/>
  <c r="U13" i="5" s="1"/>
  <c r="Q14" i="5" l="1"/>
  <c r="R14" i="5" s="1"/>
  <c r="N15" i="5"/>
  <c r="O15" i="5" s="1"/>
  <c r="E18" i="5"/>
  <c r="F18" i="5" s="1"/>
  <c r="H17" i="5"/>
  <c r="I17" i="5" s="1"/>
  <c r="B19" i="5"/>
  <c r="C19" i="5" s="1"/>
  <c r="K16" i="5"/>
  <c r="L16" i="5" s="1"/>
  <c r="AC12" i="5"/>
  <c r="AA12" i="5"/>
  <c r="W13" i="5"/>
  <c r="X13" i="5" s="1"/>
  <c r="Q15" i="5" l="1"/>
  <c r="R15" i="5" s="1"/>
  <c r="T14" i="5"/>
  <c r="U14" i="5" s="1"/>
  <c r="B20" i="5"/>
  <c r="C20" i="5" s="1"/>
  <c r="K17" i="5"/>
  <c r="L17" i="5" s="1"/>
  <c r="N16" i="5"/>
  <c r="O16" i="5" s="1"/>
  <c r="H18" i="5"/>
  <c r="I18" i="5" s="1"/>
  <c r="AF12" i="5"/>
  <c r="AD12" i="5"/>
  <c r="E19" i="5"/>
  <c r="F19" i="5" s="1"/>
  <c r="Z13" i="5"/>
  <c r="AA13" i="5" s="1"/>
  <c r="T15" i="5" l="1"/>
  <c r="U15" i="5" s="1"/>
  <c r="W14" i="5"/>
  <c r="X14" i="5" s="1"/>
  <c r="Q16" i="5"/>
  <c r="R16" i="5" s="1"/>
  <c r="E20" i="5"/>
  <c r="F20" i="5" s="1"/>
  <c r="K18" i="5"/>
  <c r="L18" i="5" s="1"/>
  <c r="B21" i="5"/>
  <c r="C21" i="5" s="1"/>
  <c r="AC13" i="5"/>
  <c r="AD13" i="5" s="1"/>
  <c r="H19" i="5"/>
  <c r="I19" i="5" s="1"/>
  <c r="AI12" i="5"/>
  <c r="AJ12" i="5" s="1"/>
  <c r="AG12" i="5"/>
  <c r="N17" i="5"/>
  <c r="O17" i="5" s="1"/>
  <c r="W15" i="5" l="1"/>
  <c r="X15" i="5" s="1"/>
  <c r="Z14" i="5"/>
  <c r="AA14" i="5" s="1"/>
  <c r="T16" i="5"/>
  <c r="U16" i="5" s="1"/>
  <c r="N18" i="5"/>
  <c r="O18" i="5" s="1"/>
  <c r="Q17" i="5"/>
  <c r="R17" i="5" s="1"/>
  <c r="H20" i="5"/>
  <c r="I20" i="5" s="1"/>
  <c r="B22" i="5"/>
  <c r="C22" i="5" s="1"/>
  <c r="K19" i="5"/>
  <c r="L19" i="5" s="1"/>
  <c r="E21" i="5"/>
  <c r="F21" i="5" s="1"/>
  <c r="AF13" i="5"/>
  <c r="AG13" i="5" s="1"/>
  <c r="Z15" i="5" l="1"/>
  <c r="AA15" i="5" s="1"/>
  <c r="AC14" i="5"/>
  <c r="AD14" i="5" s="1"/>
  <c r="W16" i="5"/>
  <c r="X16" i="5" s="1"/>
  <c r="T17" i="5"/>
  <c r="U17" i="5" s="1"/>
  <c r="AI13" i="5"/>
  <c r="AJ13" i="5" s="1"/>
  <c r="E22" i="5"/>
  <c r="F22" i="5" s="1"/>
  <c r="K20" i="5"/>
  <c r="L20" i="5" s="1"/>
  <c r="B23" i="5"/>
  <c r="C23" i="5" s="1"/>
  <c r="H21" i="5"/>
  <c r="I21" i="5" s="1"/>
  <c r="N19" i="5"/>
  <c r="O19" i="5" s="1"/>
  <c r="Q18" i="5"/>
  <c r="R18" i="5" s="1"/>
  <c r="K21" i="5" l="1"/>
  <c r="L21" i="5" s="1"/>
  <c r="AC15" i="5"/>
  <c r="AD15" i="5" s="1"/>
  <c r="AF14" i="5"/>
  <c r="AG14" i="5" s="1"/>
  <c r="Z16" i="5"/>
  <c r="AA16" i="5" s="1"/>
  <c r="W17" i="5"/>
  <c r="X17" i="5" s="1"/>
  <c r="N20" i="5"/>
  <c r="O20" i="5" s="1"/>
  <c r="H22" i="5"/>
  <c r="I22" i="5" s="1"/>
  <c r="B24" i="5"/>
  <c r="C24" i="5" s="1"/>
  <c r="E23" i="5"/>
  <c r="F23" i="5" s="1"/>
  <c r="Q19" i="5"/>
  <c r="R19" i="5" s="1"/>
  <c r="T18" i="5"/>
  <c r="U18" i="5" s="1"/>
  <c r="AF15" i="5" l="1"/>
  <c r="AG15" i="5" s="1"/>
  <c r="AI14" i="5"/>
  <c r="AJ14" i="5" s="1"/>
  <c r="AC16" i="5"/>
  <c r="AD16" i="5" s="1"/>
  <c r="Z17" i="5"/>
  <c r="AA17" i="5" s="1"/>
  <c r="K22" i="5"/>
  <c r="L22" i="5" s="1"/>
  <c r="E24" i="5"/>
  <c r="F24" i="5" s="1"/>
  <c r="H23" i="5"/>
  <c r="I23" i="5" s="1"/>
  <c r="N21" i="5"/>
  <c r="O21" i="5" s="1"/>
  <c r="T19" i="5"/>
  <c r="U19" i="5" s="1"/>
  <c r="B25" i="5"/>
  <c r="C25" i="5" s="1"/>
  <c r="W18" i="5"/>
  <c r="X18" i="5" s="1"/>
  <c r="Q20" i="5"/>
  <c r="R20" i="5" s="1"/>
  <c r="AI15" i="5" l="1"/>
  <c r="AJ15" i="5" s="1"/>
  <c r="AF16" i="5"/>
  <c r="AG16" i="5" s="1"/>
  <c r="AC17" i="5"/>
  <c r="AD17" i="5" s="1"/>
  <c r="B26" i="5"/>
  <c r="C26" i="5" s="1"/>
  <c r="T20" i="5"/>
  <c r="U20" i="5" s="1"/>
  <c r="H24" i="5"/>
  <c r="I24" i="5" s="1"/>
  <c r="E25" i="5"/>
  <c r="F25" i="5" s="1"/>
  <c r="Q21" i="5"/>
  <c r="R21" i="5" s="1"/>
  <c r="K23" i="5"/>
  <c r="L23" i="5" s="1"/>
  <c r="W19" i="5"/>
  <c r="X19" i="5" s="1"/>
  <c r="Z18" i="5"/>
  <c r="AA18" i="5" s="1"/>
  <c r="N22" i="5"/>
  <c r="O22" i="5" s="1"/>
  <c r="AI16" i="5" l="1"/>
  <c r="AJ16" i="5" s="1"/>
  <c r="AF17" i="5"/>
  <c r="AG17" i="5" s="1"/>
  <c r="W20" i="5"/>
  <c r="X20" i="5" s="1"/>
  <c r="E26" i="5"/>
  <c r="F26" i="5" s="1"/>
  <c r="H25" i="5"/>
  <c r="I25" i="5" s="1"/>
  <c r="T21" i="5"/>
  <c r="U21" i="5" s="1"/>
  <c r="N23" i="5"/>
  <c r="O23" i="5" s="1"/>
  <c r="B27" i="5"/>
  <c r="C27" i="5" s="1"/>
  <c r="Z19" i="5"/>
  <c r="AA19" i="5" s="1"/>
  <c r="AC18" i="5"/>
  <c r="AD18" i="5" s="1"/>
  <c r="K24" i="5"/>
  <c r="L24" i="5" s="1"/>
  <c r="Q22" i="5"/>
  <c r="R22" i="5" s="1"/>
  <c r="K25" i="5" l="1"/>
  <c r="L25" i="5" s="1"/>
  <c r="H26" i="5"/>
  <c r="I26" i="5" s="1"/>
  <c r="AI17" i="5"/>
  <c r="AJ17" i="5" s="1"/>
  <c r="Q23" i="5"/>
  <c r="R23" i="5" s="1"/>
  <c r="Z20" i="5"/>
  <c r="AA20" i="5" s="1"/>
  <c r="B28" i="5"/>
  <c r="C28" i="5" s="1"/>
  <c r="N24" i="5"/>
  <c r="O24" i="5" s="1"/>
  <c r="T22" i="5"/>
  <c r="U22" i="5" s="1"/>
  <c r="E27" i="5"/>
  <c r="F27" i="5" s="1"/>
  <c r="W21" i="5"/>
  <c r="X21" i="5" s="1"/>
  <c r="AC19" i="5"/>
  <c r="AD19" i="5" s="1"/>
  <c r="AF18" i="5"/>
  <c r="AG18" i="5" s="1"/>
  <c r="H27" i="5" l="1"/>
  <c r="I27" i="5" s="1"/>
  <c r="W22" i="5"/>
  <c r="X22" i="5" s="1"/>
  <c r="E28" i="5"/>
  <c r="F28" i="5" s="1"/>
  <c r="N25" i="5"/>
  <c r="O25" i="5" s="1"/>
  <c r="B29" i="5"/>
  <c r="C29" i="5" s="1"/>
  <c r="Z21" i="5"/>
  <c r="AA21" i="5" s="1"/>
  <c r="K26" i="5"/>
  <c r="L26" i="5" s="1"/>
  <c r="AF19" i="5"/>
  <c r="AG19" i="5" s="1"/>
  <c r="AI18" i="5"/>
  <c r="AJ18" i="5" s="1"/>
  <c r="Q24" i="5"/>
  <c r="R24" i="5" s="1"/>
  <c r="T23" i="5"/>
  <c r="U23" i="5" s="1"/>
  <c r="AC20" i="5"/>
  <c r="AD20" i="5" s="1"/>
  <c r="K27" i="5" l="1"/>
  <c r="L27" i="5" s="1"/>
  <c r="T24" i="5"/>
  <c r="U24" i="5" s="1"/>
  <c r="Q25" i="5"/>
  <c r="R25" i="5" s="1"/>
  <c r="AF20" i="5"/>
  <c r="AG20" i="5" s="1"/>
  <c r="Z22" i="5"/>
  <c r="AA22" i="5" s="1"/>
  <c r="B30" i="5"/>
  <c r="C30" i="5" s="1"/>
  <c r="N26" i="5"/>
  <c r="O26" i="5" s="1"/>
  <c r="H28" i="5"/>
  <c r="I28" i="5" s="1"/>
  <c r="E29" i="5"/>
  <c r="F29" i="5" s="1"/>
  <c r="AC21" i="5"/>
  <c r="AD21" i="5" s="1"/>
  <c r="W23" i="5"/>
  <c r="X23" i="5" s="1"/>
  <c r="AI19" i="5"/>
  <c r="AJ19" i="5" s="1"/>
  <c r="AI20" i="5" l="1"/>
  <c r="AJ20" i="5" s="1"/>
  <c r="W24" i="5"/>
  <c r="X24" i="5" s="1"/>
  <c r="AC22" i="5"/>
  <c r="AD22" i="5" s="1"/>
  <c r="E30" i="5"/>
  <c r="F30" i="5" s="1"/>
  <c r="H29" i="5"/>
  <c r="I29" i="5" s="1"/>
  <c r="N27" i="5"/>
  <c r="O27" i="5" s="1"/>
  <c r="B31" i="5"/>
  <c r="C31" i="5" s="1"/>
  <c r="Z23" i="5"/>
  <c r="AA23" i="5" s="1"/>
  <c r="AF21" i="5"/>
  <c r="AG21" i="5" s="1"/>
  <c r="K28" i="5"/>
  <c r="L28" i="5" s="1"/>
  <c r="T25" i="5"/>
  <c r="U25" i="5" s="1"/>
  <c r="Q26" i="5"/>
  <c r="R26" i="5" s="1"/>
  <c r="AF22" i="5" l="1"/>
  <c r="AG22" i="5" s="1"/>
  <c r="Z24" i="5"/>
  <c r="AA24" i="5" s="1"/>
  <c r="B32" i="5"/>
  <c r="C32" i="5" s="1"/>
  <c r="N28" i="5"/>
  <c r="O28" i="5" s="1"/>
  <c r="H30" i="5"/>
  <c r="I30" i="5" s="1"/>
  <c r="E31" i="5"/>
  <c r="F31" i="5" s="1"/>
  <c r="W25" i="5"/>
  <c r="X25" i="5" s="1"/>
  <c r="T26" i="5"/>
  <c r="U26" i="5" s="1"/>
  <c r="Q27" i="5"/>
  <c r="R27" i="5" s="1"/>
  <c r="K29" i="5"/>
  <c r="L29" i="5" s="1"/>
  <c r="AC23" i="5"/>
  <c r="AD23" i="5" s="1"/>
  <c r="AI21" i="5"/>
  <c r="AJ21" i="5" s="1"/>
  <c r="K30" i="5" l="1"/>
  <c r="L30" i="5" s="1"/>
  <c r="Q28" i="5"/>
  <c r="R28" i="5" s="1"/>
  <c r="T27" i="5"/>
  <c r="U27" i="5" s="1"/>
  <c r="W26" i="5"/>
  <c r="X26" i="5" s="1"/>
  <c r="E32" i="5"/>
  <c r="F32" i="5" s="1"/>
  <c r="H31" i="5"/>
  <c r="I31" i="5" s="1"/>
  <c r="N29" i="5"/>
  <c r="O29" i="5" s="1"/>
  <c r="B33" i="5"/>
  <c r="C33" i="5" s="1"/>
  <c r="Z25" i="5"/>
  <c r="AA25" i="5" s="1"/>
  <c r="AI22" i="5"/>
  <c r="AJ22" i="5" s="1"/>
  <c r="AF23" i="5"/>
  <c r="AG23" i="5" s="1"/>
  <c r="AC24" i="5"/>
  <c r="AD24" i="5" s="1"/>
  <c r="AF24" i="5" l="1"/>
  <c r="AG24" i="5" s="1"/>
  <c r="AI23" i="5"/>
  <c r="AJ23" i="5" s="1"/>
  <c r="Z26" i="5"/>
  <c r="AA26" i="5" s="1"/>
  <c r="B34" i="5"/>
  <c r="C34" i="5" s="1"/>
  <c r="N30" i="5"/>
  <c r="O30" i="5" s="1"/>
  <c r="H32" i="5"/>
  <c r="I32" i="5" s="1"/>
  <c r="E33" i="5"/>
  <c r="F33" i="5" s="1"/>
  <c r="W27" i="5"/>
  <c r="X27" i="5" s="1"/>
  <c r="T28" i="5"/>
  <c r="U28" i="5" s="1"/>
  <c r="Q29" i="5"/>
  <c r="R29" i="5" s="1"/>
  <c r="AC25" i="5"/>
  <c r="AD25" i="5" s="1"/>
  <c r="K31" i="5"/>
  <c r="L31" i="5" s="1"/>
  <c r="AC26" i="5" l="1"/>
  <c r="AD26" i="5" s="1"/>
  <c r="Q30" i="5"/>
  <c r="R30" i="5" s="1"/>
  <c r="T29" i="5"/>
  <c r="U29" i="5" s="1"/>
  <c r="W28" i="5"/>
  <c r="X28" i="5" s="1"/>
  <c r="E34" i="5"/>
  <c r="F34" i="5" s="1"/>
  <c r="H33" i="5"/>
  <c r="I33" i="5" s="1"/>
  <c r="N31" i="5"/>
  <c r="O31" i="5" s="1"/>
  <c r="B35" i="5"/>
  <c r="C35" i="5" s="1"/>
  <c r="Z27" i="5"/>
  <c r="AA27" i="5" s="1"/>
  <c r="K32" i="5"/>
  <c r="L32" i="5" s="1"/>
  <c r="AF25" i="5"/>
  <c r="AG25" i="5" s="1"/>
  <c r="AI24" i="5"/>
  <c r="AJ24" i="5" s="1"/>
  <c r="AF26" i="5" l="1"/>
  <c r="AG26" i="5" s="1"/>
  <c r="K33" i="5"/>
  <c r="L33" i="5" s="1"/>
  <c r="Z28" i="5"/>
  <c r="AA28" i="5" s="1"/>
  <c r="B36" i="5"/>
  <c r="C36" i="5" s="1"/>
  <c r="N32" i="5"/>
  <c r="O32" i="5" s="1"/>
  <c r="H34" i="5"/>
  <c r="I34" i="5" s="1"/>
  <c r="E35" i="5"/>
  <c r="F35" i="5" s="1"/>
  <c r="W29" i="5"/>
  <c r="X29" i="5" s="1"/>
  <c r="T30" i="5"/>
  <c r="U30" i="5" s="1"/>
  <c r="Q31" i="5"/>
  <c r="R31" i="5" s="1"/>
  <c r="AI25" i="5"/>
  <c r="AJ25" i="5" s="1"/>
  <c r="AC27" i="5"/>
  <c r="AD27" i="5" s="1"/>
  <c r="E36" i="5" l="1"/>
  <c r="F36" i="5" s="1"/>
  <c r="AC28" i="5"/>
  <c r="AD28" i="5" s="1"/>
  <c r="T31" i="5"/>
  <c r="U31" i="5" s="1"/>
  <c r="W30" i="5"/>
  <c r="X30" i="5" s="1"/>
  <c r="H35" i="5"/>
  <c r="I35" i="5" s="1"/>
  <c r="N33" i="5"/>
  <c r="O33" i="5" s="1"/>
  <c r="Z29" i="5"/>
  <c r="AA29" i="5" s="1"/>
  <c r="K34" i="5"/>
  <c r="L34" i="5" s="1"/>
  <c r="AF27" i="5"/>
  <c r="AG27" i="5" s="1"/>
  <c r="AI26" i="5"/>
  <c r="AJ26" i="5" s="1"/>
  <c r="Q32" i="5"/>
  <c r="R32" i="5" s="1"/>
  <c r="B37" i="5"/>
  <c r="C37" i="5" s="1"/>
  <c r="AF28" i="5" l="1"/>
  <c r="AG28" i="5" s="1"/>
  <c r="K35" i="5"/>
  <c r="L35" i="5" s="1"/>
  <c r="Z30" i="5"/>
  <c r="AA30" i="5" s="1"/>
  <c r="N34" i="5"/>
  <c r="O34" i="5" s="1"/>
  <c r="H36" i="5"/>
  <c r="I36" i="5" s="1"/>
  <c r="W31" i="5"/>
  <c r="X31" i="5" s="1"/>
  <c r="T32" i="5"/>
  <c r="U32" i="5" s="1"/>
  <c r="B38" i="5"/>
  <c r="C38" i="5" s="1"/>
  <c r="AC29" i="5"/>
  <c r="AD29" i="5" s="1"/>
  <c r="E37" i="5"/>
  <c r="F37" i="5" s="1"/>
  <c r="Q33" i="5"/>
  <c r="R33" i="5" s="1"/>
  <c r="AI27" i="5"/>
  <c r="AJ27" i="5" s="1"/>
  <c r="E38" i="5" l="1"/>
  <c r="F38" i="5" s="1"/>
  <c r="B39" i="5"/>
  <c r="C39" i="5" s="1"/>
  <c r="T33" i="5"/>
  <c r="U33" i="5" s="1"/>
  <c r="W32" i="5"/>
  <c r="X32" i="5" s="1"/>
  <c r="H37" i="5"/>
  <c r="I37" i="5" s="1"/>
  <c r="N35" i="5"/>
  <c r="O35" i="5" s="1"/>
  <c r="Z31" i="5"/>
  <c r="AA31" i="5" s="1"/>
  <c r="AI28" i="5"/>
  <c r="AJ28" i="5" s="1"/>
  <c r="Q34" i="5"/>
  <c r="R34" i="5" s="1"/>
  <c r="AF29" i="5"/>
  <c r="AG29" i="5" s="1"/>
  <c r="AC30" i="5"/>
  <c r="AD30" i="5" s="1"/>
  <c r="K36" i="5"/>
  <c r="L36" i="5" s="1"/>
  <c r="AC31" i="5" l="1"/>
  <c r="AD31" i="5" s="1"/>
  <c r="AF30" i="5"/>
  <c r="AG30" i="5" s="1"/>
  <c r="AI29" i="5"/>
  <c r="AJ29" i="5" s="1"/>
  <c r="Z32" i="5"/>
  <c r="AA32" i="5" s="1"/>
  <c r="N36" i="5"/>
  <c r="O36" i="5" s="1"/>
  <c r="H38" i="5"/>
  <c r="I38" i="5" s="1"/>
  <c r="W33" i="5"/>
  <c r="X33" i="5" s="1"/>
  <c r="T34" i="5"/>
  <c r="U34" i="5" s="1"/>
  <c r="B40" i="5"/>
  <c r="C40" i="5" s="1"/>
  <c r="E39" i="5"/>
  <c r="F39" i="5" s="1"/>
  <c r="Q35" i="5"/>
  <c r="R35" i="5" s="1"/>
  <c r="K37" i="5"/>
  <c r="L37" i="5" s="1"/>
  <c r="E40" i="5" l="1"/>
  <c r="F40" i="5" s="1"/>
  <c r="B41" i="5"/>
  <c r="C41" i="5" s="1"/>
  <c r="T35" i="5"/>
  <c r="U35" i="5" s="1"/>
  <c r="H39" i="5"/>
  <c r="I39" i="5" s="1"/>
  <c r="N37" i="5"/>
  <c r="O37" i="5" s="1"/>
  <c r="Z33" i="5"/>
  <c r="AA33" i="5" s="1"/>
  <c r="AI30" i="5"/>
  <c r="AJ30" i="5" s="1"/>
  <c r="K38" i="5"/>
  <c r="L38" i="5" s="1"/>
  <c r="AF31" i="5"/>
  <c r="AG31" i="5" s="1"/>
  <c r="Q36" i="5"/>
  <c r="R36" i="5" s="1"/>
  <c r="W34" i="5"/>
  <c r="X34" i="5" s="1"/>
  <c r="AC32" i="5"/>
  <c r="AD32" i="5" s="1"/>
  <c r="W35" i="5" l="1"/>
  <c r="X35" i="5" s="1"/>
  <c r="Q37" i="5"/>
  <c r="R37" i="5" s="1"/>
  <c r="AF32" i="5"/>
  <c r="AG32" i="5" s="1"/>
  <c r="K39" i="5"/>
  <c r="L39" i="5" s="1"/>
  <c r="AI31" i="5"/>
  <c r="AJ31" i="5" s="1"/>
  <c r="Z34" i="5"/>
  <c r="AA34" i="5" s="1"/>
  <c r="N38" i="5"/>
  <c r="O38" i="5" s="1"/>
  <c r="H40" i="5"/>
  <c r="I40" i="5" s="1"/>
  <c r="T36" i="5"/>
  <c r="U36" i="5" s="1"/>
  <c r="AC33" i="5"/>
  <c r="AD33" i="5" s="1"/>
  <c r="E41" i="5"/>
  <c r="F41" i="5" s="1"/>
  <c r="B42" i="5"/>
  <c r="C42" i="5" s="1"/>
  <c r="E42" i="5" l="1"/>
  <c r="F42" i="5" s="1"/>
  <c r="T37" i="5"/>
  <c r="U37" i="5" s="1"/>
  <c r="Z35" i="5"/>
  <c r="AA35" i="5" s="1"/>
  <c r="H41" i="5"/>
  <c r="I41" i="5" s="1"/>
  <c r="Q38" i="5"/>
  <c r="R38" i="5" s="1"/>
  <c r="AC34" i="5"/>
  <c r="AD34" i="5" s="1"/>
  <c r="N39" i="5"/>
  <c r="O39" i="5" s="1"/>
  <c r="AI32" i="5"/>
  <c r="AJ32" i="5" s="1"/>
  <c r="AF33" i="5"/>
  <c r="AG33" i="5" s="1"/>
  <c r="W36" i="5"/>
  <c r="X36" i="5" s="1"/>
  <c r="B43" i="5"/>
  <c r="C43" i="5" s="1"/>
  <c r="K40" i="5"/>
  <c r="L40" i="5" s="1"/>
  <c r="W37" i="5" l="1"/>
  <c r="X37" i="5" s="1"/>
  <c r="AF34" i="5"/>
  <c r="AG34" i="5" s="1"/>
  <c r="N40" i="5"/>
  <c r="O40" i="5" s="1"/>
  <c r="AC35" i="5"/>
  <c r="AD35" i="5" s="1"/>
  <c r="Q39" i="5"/>
  <c r="R39" i="5" s="1"/>
  <c r="H42" i="5"/>
  <c r="I42" i="5" s="1"/>
  <c r="Z36" i="5"/>
  <c r="AA36" i="5" s="1"/>
  <c r="T38" i="5"/>
  <c r="U38" i="5" s="1"/>
  <c r="K41" i="5"/>
  <c r="L41" i="5" s="1"/>
  <c r="B44" i="5"/>
  <c r="C44" i="5" s="1"/>
  <c r="AI33" i="5"/>
  <c r="AJ33" i="5" s="1"/>
  <c r="E43" i="5"/>
  <c r="F43" i="5" s="1"/>
  <c r="K42" i="5" l="1"/>
  <c r="L42" i="5" s="1"/>
  <c r="T39" i="5"/>
  <c r="U39" i="5" s="1"/>
  <c r="Z37" i="5"/>
  <c r="AA37" i="5" s="1"/>
  <c r="H43" i="5"/>
  <c r="I43" i="5" s="1"/>
  <c r="AC36" i="5"/>
  <c r="AD36" i="5" s="1"/>
  <c r="N41" i="5"/>
  <c r="O41" i="5" s="1"/>
  <c r="E44" i="5"/>
  <c r="F44" i="5" s="1"/>
  <c r="AF35" i="5"/>
  <c r="AG35" i="5" s="1"/>
  <c r="AI34" i="5"/>
  <c r="AJ34" i="5" s="1"/>
  <c r="W38" i="5"/>
  <c r="X38" i="5" s="1"/>
  <c r="Q40" i="5"/>
  <c r="R40" i="5" s="1"/>
  <c r="B45" i="5"/>
  <c r="C45" i="5" s="1"/>
  <c r="W39" i="5" l="1"/>
  <c r="X39" i="5" s="1"/>
  <c r="AI35" i="5"/>
  <c r="AJ35" i="5" s="1"/>
  <c r="AF36" i="5"/>
  <c r="AG36" i="5" s="1"/>
  <c r="AC37" i="5"/>
  <c r="AD37" i="5" s="1"/>
  <c r="H44" i="5"/>
  <c r="I44" i="5" s="1"/>
  <c r="Z38" i="5"/>
  <c r="AA38" i="5" s="1"/>
  <c r="T40" i="5"/>
  <c r="U40" i="5" s="1"/>
  <c r="Q41" i="5"/>
  <c r="R41" i="5" s="1"/>
  <c r="K43" i="5"/>
  <c r="L43" i="5" s="1"/>
  <c r="N42" i="5"/>
  <c r="O42" i="5" s="1"/>
  <c r="E45" i="5"/>
  <c r="F45" i="5" s="1"/>
  <c r="B46" i="5"/>
  <c r="C46" i="5" s="1"/>
  <c r="N43" i="5" l="1"/>
  <c r="O43" i="5" s="1"/>
  <c r="K44" i="5"/>
  <c r="L44" i="5" s="1"/>
  <c r="Q42" i="5"/>
  <c r="R42" i="5" s="1"/>
  <c r="Z39" i="5"/>
  <c r="AA39" i="5" s="1"/>
  <c r="H45" i="5"/>
  <c r="I45" i="5" s="1"/>
  <c r="AC38" i="5"/>
  <c r="AD38" i="5" s="1"/>
  <c r="AF37" i="5"/>
  <c r="AG37" i="5" s="1"/>
  <c r="AI36" i="5"/>
  <c r="AJ36" i="5" s="1"/>
  <c r="E46" i="5"/>
  <c r="F46" i="5" s="1"/>
  <c r="T41" i="5"/>
  <c r="U41" i="5" s="1"/>
  <c r="W40" i="5"/>
  <c r="X40" i="5" s="1"/>
  <c r="B47" i="5"/>
  <c r="C47" i="5" s="1"/>
  <c r="E47" i="5" l="1"/>
  <c r="F47" i="5" s="1"/>
  <c r="AI37" i="5"/>
  <c r="AJ37" i="5" s="1"/>
  <c r="AF38" i="5"/>
  <c r="AG38" i="5" s="1"/>
  <c r="AC39" i="5"/>
  <c r="AD39" i="5" s="1"/>
  <c r="Z40" i="5"/>
  <c r="AA40" i="5" s="1"/>
  <c r="W41" i="5"/>
  <c r="X41" i="5" s="1"/>
  <c r="K45" i="5"/>
  <c r="L45" i="5" s="1"/>
  <c r="N44" i="5"/>
  <c r="O44" i="5" s="1"/>
  <c r="B48" i="5"/>
  <c r="C48" i="5" s="1"/>
  <c r="Q43" i="5"/>
  <c r="R43" i="5" s="1"/>
  <c r="H46" i="5"/>
  <c r="I46" i="5" s="1"/>
  <c r="T42" i="5"/>
  <c r="U42" i="5" s="1"/>
  <c r="K46" i="5" l="1"/>
  <c r="L46" i="5" s="1"/>
  <c r="W42" i="5"/>
  <c r="X42" i="5" s="1"/>
  <c r="Z41" i="5"/>
  <c r="AA41" i="5" s="1"/>
  <c r="N45" i="5"/>
  <c r="O45" i="5" s="1"/>
  <c r="AF39" i="5"/>
  <c r="AG39" i="5" s="1"/>
  <c r="T43" i="5"/>
  <c r="U43" i="5" s="1"/>
  <c r="AI38" i="5"/>
  <c r="AJ38" i="5" s="1"/>
  <c r="H47" i="5"/>
  <c r="I47" i="5" s="1"/>
  <c r="Q44" i="5"/>
  <c r="R44" i="5" s="1"/>
  <c r="AC40" i="5"/>
  <c r="AD40" i="5" s="1"/>
  <c r="B49" i="5"/>
  <c r="C49" i="5" s="1"/>
  <c r="E48" i="5"/>
  <c r="F48" i="5" s="1"/>
  <c r="Q45" i="5" l="1"/>
  <c r="R45" i="5" s="1"/>
  <c r="H48" i="5"/>
  <c r="I48" i="5" s="1"/>
  <c r="AF40" i="5"/>
  <c r="AG40" i="5" s="1"/>
  <c r="N46" i="5"/>
  <c r="O46" i="5" s="1"/>
  <c r="Z42" i="5"/>
  <c r="AA42" i="5" s="1"/>
  <c r="E49" i="5"/>
  <c r="F49" i="5" s="1"/>
  <c r="W43" i="5"/>
  <c r="X43" i="5" s="1"/>
  <c r="B50" i="5"/>
  <c r="C50" i="5" s="1"/>
  <c r="AC41" i="5"/>
  <c r="AD41" i="5" s="1"/>
  <c r="AI39" i="5"/>
  <c r="AJ39" i="5" s="1"/>
  <c r="K47" i="5"/>
  <c r="L47" i="5" s="1"/>
  <c r="T44" i="5"/>
  <c r="U44" i="5" s="1"/>
  <c r="AI40" i="5" l="1"/>
  <c r="AJ40" i="5" s="1"/>
  <c r="AC42" i="5"/>
  <c r="AD42" i="5" s="1"/>
  <c r="B51" i="5"/>
  <c r="C51" i="5" s="1"/>
  <c r="W44" i="5"/>
  <c r="X44" i="5" s="1"/>
  <c r="E50" i="5"/>
  <c r="F50" i="5" s="1"/>
  <c r="Z43" i="5"/>
  <c r="AA43" i="5" s="1"/>
  <c r="N47" i="5"/>
  <c r="O47" i="5" s="1"/>
  <c r="AF41" i="5"/>
  <c r="AG41" i="5" s="1"/>
  <c r="T45" i="5"/>
  <c r="U45" i="5" s="1"/>
  <c r="K48" i="5"/>
  <c r="L48" i="5" s="1"/>
  <c r="H49" i="5"/>
  <c r="I49" i="5" s="1"/>
  <c r="Q46" i="5"/>
  <c r="R46" i="5" s="1"/>
  <c r="T46" i="5" l="1"/>
  <c r="U46" i="5" s="1"/>
  <c r="AF42" i="5"/>
  <c r="AG42" i="5" s="1"/>
  <c r="Z44" i="5"/>
  <c r="AA44" i="5" s="1"/>
  <c r="W45" i="5"/>
  <c r="X45" i="5" s="1"/>
  <c r="Q47" i="5"/>
  <c r="R47" i="5" s="1"/>
  <c r="H50" i="5"/>
  <c r="I50" i="5" s="1"/>
  <c r="AC43" i="5"/>
  <c r="AD43" i="5" s="1"/>
  <c r="K49" i="5"/>
  <c r="L49" i="5" s="1"/>
  <c r="AI41" i="5"/>
  <c r="AJ41" i="5" s="1"/>
  <c r="E51" i="5"/>
  <c r="F51" i="5" s="1"/>
  <c r="B52" i="5"/>
  <c r="C52" i="5" s="1"/>
  <c r="N48" i="5"/>
  <c r="O48" i="5" s="1"/>
  <c r="E52" i="5" l="1"/>
  <c r="F52" i="5" s="1"/>
  <c r="AI42" i="5"/>
  <c r="AJ42" i="5" s="1"/>
  <c r="K50" i="5"/>
  <c r="L50" i="5" s="1"/>
  <c r="AC44" i="5"/>
  <c r="AD44" i="5" s="1"/>
  <c r="H51" i="5"/>
  <c r="I51" i="5" s="1"/>
  <c r="Q48" i="5"/>
  <c r="R48" i="5" s="1"/>
  <c r="W46" i="5"/>
  <c r="X46" i="5" s="1"/>
  <c r="Z45" i="5"/>
  <c r="AA45" i="5" s="1"/>
  <c r="AF43" i="5"/>
  <c r="AG43" i="5" s="1"/>
  <c r="N49" i="5"/>
  <c r="O49" i="5" s="1"/>
  <c r="B53" i="5"/>
  <c r="C53" i="5" s="1"/>
  <c r="T47" i="5"/>
  <c r="U47" i="5" s="1"/>
  <c r="AF44" i="5" l="1"/>
  <c r="AG44" i="5" s="1"/>
  <c r="Z46" i="5"/>
  <c r="AA46" i="5" s="1"/>
  <c r="Q49" i="5"/>
  <c r="R49" i="5" s="1"/>
  <c r="H52" i="5"/>
  <c r="I52" i="5" s="1"/>
  <c r="AC45" i="5"/>
  <c r="AD45" i="5" s="1"/>
  <c r="T48" i="5"/>
  <c r="U48" i="5" s="1"/>
  <c r="AI43" i="5"/>
  <c r="AJ43" i="5" s="1"/>
  <c r="N50" i="5"/>
  <c r="O50" i="5" s="1"/>
  <c r="K51" i="5"/>
  <c r="L51" i="5" s="1"/>
  <c r="B54" i="5"/>
  <c r="C54" i="5" s="1"/>
  <c r="W47" i="5"/>
  <c r="X47" i="5" s="1"/>
  <c r="E53" i="5"/>
  <c r="F53" i="5" s="1"/>
  <c r="N51" i="5" l="1"/>
  <c r="O51" i="5" s="1"/>
  <c r="AC46" i="5"/>
  <c r="AD46" i="5" s="1"/>
  <c r="Z47" i="5"/>
  <c r="AA47" i="5" s="1"/>
  <c r="K52" i="5"/>
  <c r="L52" i="5" s="1"/>
  <c r="T49" i="5"/>
  <c r="U49" i="5" s="1"/>
  <c r="H53" i="5"/>
  <c r="I53" i="5" s="1"/>
  <c r="Q50" i="5"/>
  <c r="R50" i="5" s="1"/>
  <c r="E54" i="5"/>
  <c r="F54" i="5" s="1"/>
  <c r="W48" i="5"/>
  <c r="X48" i="5" s="1"/>
  <c r="AF45" i="5"/>
  <c r="AG45" i="5" s="1"/>
  <c r="B55" i="5"/>
  <c r="C55" i="5" s="1"/>
  <c r="AI44" i="5"/>
  <c r="AJ44" i="5" s="1"/>
  <c r="W49" i="5" l="1"/>
  <c r="X49" i="5" s="1"/>
  <c r="Q51" i="5"/>
  <c r="R51" i="5" s="1"/>
  <c r="H54" i="5"/>
  <c r="I54" i="5" s="1"/>
  <c r="K53" i="5"/>
  <c r="L53" i="5" s="1"/>
  <c r="Z48" i="5"/>
  <c r="AA48" i="5" s="1"/>
  <c r="AI45" i="5"/>
  <c r="AJ45" i="5" s="1"/>
  <c r="AC47" i="5"/>
  <c r="AD47" i="5" s="1"/>
  <c r="B56" i="5"/>
  <c r="C56" i="5" s="1"/>
  <c r="AF46" i="5"/>
  <c r="AG46" i="5" s="1"/>
  <c r="T50" i="5"/>
  <c r="U50" i="5" s="1"/>
  <c r="E55" i="5"/>
  <c r="F55" i="5" s="1"/>
  <c r="N52" i="5"/>
  <c r="O52" i="5" s="1"/>
  <c r="E56" i="5" l="1"/>
  <c r="F56" i="5" s="1"/>
  <c r="T51" i="5"/>
  <c r="U51" i="5" s="1"/>
  <c r="AF47" i="5"/>
  <c r="AG47" i="5" s="1"/>
  <c r="AC48" i="5"/>
  <c r="AD48" i="5" s="1"/>
  <c r="AI46" i="5"/>
  <c r="AJ46" i="5" s="1"/>
  <c r="Z49" i="5"/>
  <c r="AA49" i="5" s="1"/>
  <c r="K54" i="5"/>
  <c r="L54" i="5" s="1"/>
  <c r="H55" i="5"/>
  <c r="I55" i="5" s="1"/>
  <c r="Q52" i="5"/>
  <c r="R52" i="5" s="1"/>
  <c r="N53" i="5"/>
  <c r="O53" i="5" s="1"/>
  <c r="W50" i="5"/>
  <c r="X50" i="5" s="1"/>
  <c r="B57" i="5"/>
  <c r="C57" i="5" s="1"/>
  <c r="N54" i="5" l="1"/>
  <c r="O54" i="5" s="1"/>
  <c r="Q53" i="5"/>
  <c r="R53" i="5" s="1"/>
  <c r="H56" i="5"/>
  <c r="I56" i="5" s="1"/>
  <c r="Z50" i="5"/>
  <c r="AA50" i="5" s="1"/>
  <c r="AI47" i="5"/>
  <c r="AJ47" i="5" s="1"/>
  <c r="AC49" i="5"/>
  <c r="AD49" i="5" s="1"/>
  <c r="AF48" i="5"/>
  <c r="AG48" i="5" s="1"/>
  <c r="T52" i="5"/>
  <c r="U52" i="5" s="1"/>
  <c r="W51" i="5"/>
  <c r="X51" i="5" s="1"/>
  <c r="B58" i="5"/>
  <c r="C58" i="5" s="1"/>
  <c r="E57" i="5"/>
  <c r="F57" i="5" s="1"/>
  <c r="K55" i="5"/>
  <c r="L55" i="5" s="1"/>
  <c r="W52" i="5" l="1"/>
  <c r="X52" i="5" s="1"/>
  <c r="AC50" i="5"/>
  <c r="AD50" i="5" s="1"/>
  <c r="AI48" i="5"/>
  <c r="AJ48" i="5" s="1"/>
  <c r="Z51" i="5"/>
  <c r="AA51" i="5" s="1"/>
  <c r="K56" i="5"/>
  <c r="L56" i="5" s="1"/>
  <c r="H57" i="5"/>
  <c r="I57" i="5" s="1"/>
  <c r="E58" i="5"/>
  <c r="F58" i="5" s="1"/>
  <c r="Q54" i="5"/>
  <c r="R54" i="5" s="1"/>
  <c r="N55" i="5"/>
  <c r="O55" i="5" s="1"/>
  <c r="B59" i="5"/>
  <c r="C59" i="5" s="1"/>
  <c r="T53" i="5"/>
  <c r="U53" i="5" s="1"/>
  <c r="AF49" i="5"/>
  <c r="AG49" i="5" s="1"/>
  <c r="N56" i="5" l="1"/>
  <c r="O56" i="5" s="1"/>
  <c r="Q55" i="5"/>
  <c r="R55" i="5" s="1"/>
  <c r="H58" i="5"/>
  <c r="I58" i="5" s="1"/>
  <c r="Z52" i="5"/>
  <c r="AA52" i="5" s="1"/>
  <c r="AF50" i="5"/>
  <c r="AG50" i="5" s="1"/>
  <c r="AI49" i="5"/>
  <c r="AJ49" i="5" s="1"/>
  <c r="T54" i="5"/>
  <c r="U54" i="5" s="1"/>
  <c r="AC51" i="5"/>
  <c r="AD51" i="5" s="1"/>
  <c r="W53" i="5"/>
  <c r="X53" i="5" s="1"/>
  <c r="B60" i="5"/>
  <c r="C60" i="5" s="1"/>
  <c r="E59" i="5"/>
  <c r="F59" i="5" s="1"/>
  <c r="K57" i="5"/>
  <c r="L57" i="5" s="1"/>
  <c r="W54" i="5" l="1"/>
  <c r="X54" i="5" s="1"/>
  <c r="AC52" i="5"/>
  <c r="AD52" i="5" s="1"/>
  <c r="T55" i="5"/>
  <c r="U55" i="5" s="1"/>
  <c r="AI50" i="5"/>
  <c r="AJ50" i="5" s="1"/>
  <c r="AF51" i="5"/>
  <c r="AG51" i="5" s="1"/>
  <c r="Z53" i="5"/>
  <c r="AA53" i="5" s="1"/>
  <c r="H59" i="5"/>
  <c r="I59" i="5" s="1"/>
  <c r="K58" i="5"/>
  <c r="L58" i="5" s="1"/>
  <c r="Q56" i="5"/>
  <c r="R56" i="5" s="1"/>
  <c r="B61" i="5"/>
  <c r="C61" i="5" s="1"/>
  <c r="E60" i="5"/>
  <c r="F60" i="5" s="1"/>
  <c r="N57" i="5"/>
  <c r="O57" i="5" s="1"/>
  <c r="Q57" i="5" l="1"/>
  <c r="R57" i="5" s="1"/>
  <c r="H60" i="5"/>
  <c r="I60" i="5" s="1"/>
  <c r="Z54" i="5"/>
  <c r="AA54" i="5" s="1"/>
  <c r="AF52" i="5"/>
  <c r="AG52" i="5" s="1"/>
  <c r="AI51" i="5"/>
  <c r="AJ51" i="5" s="1"/>
  <c r="AC53" i="5"/>
  <c r="AD53" i="5" s="1"/>
  <c r="W55" i="5"/>
  <c r="X55" i="5" s="1"/>
  <c r="T56" i="5"/>
  <c r="U56" i="5" s="1"/>
  <c r="N58" i="5"/>
  <c r="O58" i="5" s="1"/>
  <c r="E61" i="5"/>
  <c r="F61" i="5" s="1"/>
  <c r="B62" i="5"/>
  <c r="C62" i="5" s="1"/>
  <c r="K59" i="5"/>
  <c r="L59" i="5" s="1"/>
  <c r="E62" i="5" l="1"/>
  <c r="F62" i="5" s="1"/>
  <c r="N59" i="5"/>
  <c r="O59" i="5" s="1"/>
  <c r="T57" i="5"/>
  <c r="U57" i="5" s="1"/>
  <c r="W56" i="5"/>
  <c r="X56" i="5" s="1"/>
  <c r="AC54" i="5"/>
  <c r="AD54" i="5" s="1"/>
  <c r="AI52" i="5"/>
  <c r="AJ52" i="5" s="1"/>
  <c r="AF53" i="5"/>
  <c r="AG53" i="5" s="1"/>
  <c r="Z55" i="5"/>
  <c r="AA55" i="5" s="1"/>
  <c r="H61" i="5"/>
  <c r="I61" i="5" s="1"/>
  <c r="K60" i="5"/>
  <c r="L60" i="5" s="1"/>
  <c r="Q58" i="5"/>
  <c r="R58" i="5" s="1"/>
  <c r="B63" i="5"/>
  <c r="C63" i="5" s="1"/>
  <c r="Q59" i="5" l="1"/>
  <c r="R59" i="5" s="1"/>
  <c r="K61" i="5"/>
  <c r="L61" i="5" s="1"/>
  <c r="H62" i="5"/>
  <c r="I62" i="5" s="1"/>
  <c r="Z56" i="5"/>
  <c r="AA56" i="5" s="1"/>
  <c r="AF54" i="5"/>
  <c r="AG54" i="5" s="1"/>
  <c r="AI53" i="5"/>
  <c r="AJ53" i="5" s="1"/>
  <c r="AC55" i="5"/>
  <c r="AD55" i="5" s="1"/>
  <c r="W57" i="5"/>
  <c r="X57" i="5" s="1"/>
  <c r="T58" i="5"/>
  <c r="U58" i="5" s="1"/>
  <c r="N60" i="5"/>
  <c r="O60" i="5" s="1"/>
  <c r="B64" i="5"/>
  <c r="C64" i="5" s="1"/>
  <c r="E63" i="5"/>
  <c r="F63" i="5" s="1"/>
  <c r="N61" i="5" l="1"/>
  <c r="O61" i="5" s="1"/>
  <c r="W58" i="5"/>
  <c r="X58" i="5" s="1"/>
  <c r="AI54" i="5"/>
  <c r="AJ54" i="5" s="1"/>
  <c r="AF55" i="5"/>
  <c r="AG55" i="5" s="1"/>
  <c r="Z57" i="5"/>
  <c r="AA57" i="5" s="1"/>
  <c r="E64" i="5"/>
  <c r="F64" i="5" s="1"/>
  <c r="H63" i="5"/>
  <c r="I63" i="5" s="1"/>
  <c r="K62" i="5"/>
  <c r="L62" i="5" s="1"/>
  <c r="Q60" i="5"/>
  <c r="R60" i="5" s="1"/>
  <c r="T59" i="5"/>
  <c r="U59" i="5" s="1"/>
  <c r="B65" i="5"/>
  <c r="C65" i="5" s="1"/>
  <c r="AC56" i="5"/>
  <c r="AD56" i="5" s="1"/>
  <c r="T60" i="5" l="1"/>
  <c r="U60" i="5" s="1"/>
  <c r="Q61" i="5"/>
  <c r="R61" i="5" s="1"/>
  <c r="K63" i="5"/>
  <c r="L63" i="5" s="1"/>
  <c r="E65" i="5"/>
  <c r="F65" i="5" s="1"/>
  <c r="Z58" i="5"/>
  <c r="AA58" i="5" s="1"/>
  <c r="AF56" i="5"/>
  <c r="AG56" i="5" s="1"/>
  <c r="AI55" i="5"/>
  <c r="AJ55" i="5" s="1"/>
  <c r="AC57" i="5"/>
  <c r="AD57" i="5" s="1"/>
  <c r="W59" i="5"/>
  <c r="X59" i="5" s="1"/>
  <c r="B66" i="5"/>
  <c r="C66" i="5" s="1"/>
  <c r="N62" i="5"/>
  <c r="O62" i="5" s="1"/>
  <c r="H64" i="5"/>
  <c r="I64" i="5" s="1"/>
  <c r="W60" i="5" l="1"/>
  <c r="X60" i="5" s="1"/>
  <c r="AF57" i="5"/>
  <c r="AG57" i="5" s="1"/>
  <c r="N63" i="5"/>
  <c r="O63" i="5" s="1"/>
  <c r="AC58" i="5"/>
  <c r="AD58" i="5" s="1"/>
  <c r="Q62" i="5"/>
  <c r="R62" i="5" s="1"/>
  <c r="B67" i="5"/>
  <c r="C67" i="5" s="1"/>
  <c r="AI56" i="5"/>
  <c r="AJ56" i="5" s="1"/>
  <c r="Z59" i="5"/>
  <c r="AA59" i="5" s="1"/>
  <c r="K64" i="5"/>
  <c r="L64" i="5" s="1"/>
  <c r="H65" i="5"/>
  <c r="I65" i="5" s="1"/>
  <c r="E66" i="5"/>
  <c r="F66" i="5" s="1"/>
  <c r="T61" i="5"/>
  <c r="U61" i="5" s="1"/>
  <c r="H66" i="5" l="1"/>
  <c r="I66" i="5" s="1"/>
  <c r="Z60" i="5"/>
  <c r="AA60" i="5" s="1"/>
  <c r="AI57" i="5"/>
  <c r="AJ57" i="5" s="1"/>
  <c r="B68" i="5"/>
  <c r="C68" i="5" s="1"/>
  <c r="Q63" i="5"/>
  <c r="R63" i="5" s="1"/>
  <c r="AC59" i="5"/>
  <c r="AD59" i="5" s="1"/>
  <c r="T62" i="5"/>
  <c r="U62" i="5" s="1"/>
  <c r="AF58" i="5"/>
  <c r="AG58" i="5" s="1"/>
  <c r="E67" i="5"/>
  <c r="F67" i="5" s="1"/>
  <c r="W61" i="5"/>
  <c r="X61" i="5" s="1"/>
  <c r="K65" i="5"/>
  <c r="L65" i="5" s="1"/>
  <c r="N64" i="5"/>
  <c r="O64" i="5" s="1"/>
  <c r="K66" i="5" l="1"/>
  <c r="L66" i="5" s="1"/>
  <c r="W62" i="5"/>
  <c r="X62" i="5" s="1"/>
  <c r="E68" i="5"/>
  <c r="F68" i="5" s="1"/>
  <c r="AF59" i="5"/>
  <c r="AG59" i="5" s="1"/>
  <c r="AC60" i="5"/>
  <c r="AD60" i="5" s="1"/>
  <c r="Q64" i="5"/>
  <c r="R64" i="5" s="1"/>
  <c r="B69" i="5"/>
  <c r="C69" i="5" s="1"/>
  <c r="AI58" i="5"/>
  <c r="AJ58" i="5" s="1"/>
  <c r="Z61" i="5"/>
  <c r="AA61" i="5" s="1"/>
  <c r="N65" i="5"/>
  <c r="O65" i="5" s="1"/>
  <c r="H67" i="5"/>
  <c r="I67" i="5" s="1"/>
  <c r="T63" i="5"/>
  <c r="U63" i="5" s="1"/>
  <c r="AI59" i="5" l="1"/>
  <c r="AJ59" i="5" s="1"/>
  <c r="AF60" i="5"/>
  <c r="AG60" i="5" s="1"/>
  <c r="Z62" i="5"/>
  <c r="AA62" i="5" s="1"/>
  <c r="W63" i="5"/>
  <c r="X63" i="5" s="1"/>
  <c r="AC61" i="5"/>
  <c r="AD61" i="5" s="1"/>
  <c r="K67" i="5"/>
  <c r="L67" i="5" s="1"/>
  <c r="Q65" i="5"/>
  <c r="R65" i="5" s="1"/>
  <c r="T64" i="5"/>
  <c r="U64" i="5" s="1"/>
  <c r="H68" i="5"/>
  <c r="I68" i="5" s="1"/>
  <c r="N66" i="5"/>
  <c r="O66" i="5" s="1"/>
  <c r="E69" i="5"/>
  <c r="F69" i="5" s="1"/>
  <c r="B70" i="5"/>
  <c r="C70" i="5" s="1"/>
  <c r="H69" i="5" l="1"/>
  <c r="I69" i="5" s="1"/>
  <c r="E70" i="5"/>
  <c r="F70" i="5" s="1"/>
  <c r="Q66" i="5"/>
  <c r="R66" i="5" s="1"/>
  <c r="AC62" i="5"/>
  <c r="AD62" i="5" s="1"/>
  <c r="AF61" i="5"/>
  <c r="AG61" i="5" s="1"/>
  <c r="N67" i="5"/>
  <c r="O67" i="5" s="1"/>
  <c r="K68" i="5"/>
  <c r="L68" i="5" s="1"/>
  <c r="W64" i="5"/>
  <c r="X64" i="5" s="1"/>
  <c r="Z63" i="5"/>
  <c r="AA63" i="5" s="1"/>
  <c r="AI60" i="5"/>
  <c r="AJ60" i="5" s="1"/>
  <c r="B71" i="5"/>
  <c r="C71" i="5" s="1"/>
  <c r="T65" i="5"/>
  <c r="U65" i="5" s="1"/>
  <c r="AI61" i="5" l="1"/>
  <c r="AJ61" i="5" s="1"/>
  <c r="Z64" i="5"/>
  <c r="AA64" i="5" s="1"/>
  <c r="K69" i="5"/>
  <c r="L69" i="5" s="1"/>
  <c r="AC63" i="5"/>
  <c r="AD63" i="5" s="1"/>
  <c r="T66" i="5"/>
  <c r="U66" i="5" s="1"/>
  <c r="W65" i="5"/>
  <c r="X65" i="5" s="1"/>
  <c r="N68" i="5"/>
  <c r="O68" i="5" s="1"/>
  <c r="AF62" i="5"/>
  <c r="AG62" i="5" s="1"/>
  <c r="E71" i="5"/>
  <c r="F71" i="5" s="1"/>
  <c r="H70" i="5"/>
  <c r="I70" i="5" s="1"/>
  <c r="Q67" i="5"/>
  <c r="R67" i="5" s="1"/>
  <c r="B72" i="5"/>
  <c r="C72" i="5" s="1"/>
  <c r="W66" i="5" l="1"/>
  <c r="X66" i="5" s="1"/>
  <c r="Q68" i="5"/>
  <c r="R68" i="5" s="1"/>
  <c r="E72" i="5"/>
  <c r="F72" i="5" s="1"/>
  <c r="AC64" i="5"/>
  <c r="AD64" i="5" s="1"/>
  <c r="H71" i="5"/>
  <c r="I71" i="5" s="1"/>
  <c r="N69" i="5"/>
  <c r="O69" i="5" s="1"/>
  <c r="K70" i="5"/>
  <c r="L70" i="5" s="1"/>
  <c r="AF63" i="5"/>
  <c r="AG63" i="5" s="1"/>
  <c r="T67" i="5"/>
  <c r="U67" i="5" s="1"/>
  <c r="AI62" i="5"/>
  <c r="AJ62" i="5" s="1"/>
  <c r="B73" i="5"/>
  <c r="C73" i="5" s="1"/>
  <c r="Z65" i="5"/>
  <c r="AA65" i="5" s="1"/>
  <c r="AI63" i="5" l="1"/>
  <c r="AJ63" i="5" s="1"/>
  <c r="T68" i="5"/>
  <c r="U68" i="5" s="1"/>
  <c r="AF64" i="5"/>
  <c r="AG64" i="5" s="1"/>
  <c r="N70" i="5"/>
  <c r="O70" i="5" s="1"/>
  <c r="H72" i="5"/>
  <c r="I72" i="5" s="1"/>
  <c r="AC65" i="5"/>
  <c r="AD65" i="5" s="1"/>
  <c r="E73" i="5"/>
  <c r="F73" i="5" s="1"/>
  <c r="Z66" i="5"/>
  <c r="AA66" i="5" s="1"/>
  <c r="Q69" i="5"/>
  <c r="R69" i="5" s="1"/>
  <c r="W67" i="5"/>
  <c r="X67" i="5" s="1"/>
  <c r="B74" i="5"/>
  <c r="C74" i="5" s="1"/>
  <c r="K71" i="5"/>
  <c r="L71" i="5" s="1"/>
  <c r="W68" i="5" l="1"/>
  <c r="X68" i="5" s="1"/>
  <c r="Q70" i="5"/>
  <c r="R70" i="5" s="1"/>
  <c r="Z67" i="5"/>
  <c r="AA67" i="5" s="1"/>
  <c r="E74" i="5"/>
  <c r="F74" i="5" s="1"/>
  <c r="AC66" i="5"/>
  <c r="AD66" i="5" s="1"/>
  <c r="H73" i="5"/>
  <c r="I73" i="5" s="1"/>
  <c r="N71" i="5"/>
  <c r="O71" i="5" s="1"/>
  <c r="AF65" i="5"/>
  <c r="AG65" i="5" s="1"/>
  <c r="T69" i="5"/>
  <c r="U69" i="5" s="1"/>
  <c r="K72" i="5"/>
  <c r="L72" i="5" s="1"/>
  <c r="AI64" i="5"/>
  <c r="AJ64" i="5" s="1"/>
  <c r="B75" i="5"/>
  <c r="C75" i="5" s="1"/>
  <c r="AF66" i="5" l="1"/>
  <c r="AG66" i="5" s="1"/>
  <c r="AC67" i="5"/>
  <c r="AD67" i="5" s="1"/>
  <c r="B76" i="5"/>
  <c r="C76" i="5" s="1"/>
  <c r="AI65" i="5"/>
  <c r="AJ65" i="5" s="1"/>
  <c r="Z68" i="5"/>
  <c r="AA68" i="5" s="1"/>
  <c r="K73" i="5"/>
  <c r="L73" i="5" s="1"/>
  <c r="Q71" i="5"/>
  <c r="R71" i="5" s="1"/>
  <c r="W69" i="5"/>
  <c r="X69" i="5" s="1"/>
  <c r="T70" i="5"/>
  <c r="U70" i="5" s="1"/>
  <c r="H74" i="5"/>
  <c r="I74" i="5" s="1"/>
  <c r="N72" i="5"/>
  <c r="O72" i="5" s="1"/>
  <c r="E75" i="5"/>
  <c r="F75" i="5" s="1"/>
  <c r="W70" i="5" l="1"/>
  <c r="X70" i="5" s="1"/>
  <c r="K74" i="5"/>
  <c r="L74" i="5" s="1"/>
  <c r="Z69" i="5"/>
  <c r="AA69" i="5" s="1"/>
  <c r="AI66" i="5"/>
  <c r="AJ66" i="5" s="1"/>
  <c r="E76" i="5"/>
  <c r="F76" i="5" s="1"/>
  <c r="N73" i="5"/>
  <c r="O73" i="5" s="1"/>
  <c r="AC68" i="5"/>
  <c r="AD68" i="5" s="1"/>
  <c r="H75" i="5"/>
  <c r="I75" i="5" s="1"/>
  <c r="AF67" i="5"/>
  <c r="AG67" i="5" s="1"/>
  <c r="T71" i="5"/>
  <c r="U71" i="5" s="1"/>
  <c r="B77" i="5"/>
  <c r="C77" i="5" s="1"/>
  <c r="Q72" i="5"/>
  <c r="R72" i="5" s="1"/>
  <c r="AF68" i="5" l="1"/>
  <c r="AG68" i="5" s="1"/>
  <c r="H76" i="5"/>
  <c r="I76" i="5" s="1"/>
  <c r="AC69" i="5"/>
  <c r="AD69" i="5" s="1"/>
  <c r="N74" i="5"/>
  <c r="O74" i="5" s="1"/>
  <c r="E77" i="5"/>
  <c r="F77" i="5" s="1"/>
  <c r="AI67" i="5"/>
  <c r="AJ67" i="5" s="1"/>
  <c r="Z70" i="5"/>
  <c r="AA70" i="5" s="1"/>
  <c r="Q73" i="5"/>
  <c r="R73" i="5" s="1"/>
  <c r="K75" i="5"/>
  <c r="L75" i="5" s="1"/>
  <c r="W71" i="5"/>
  <c r="X71" i="5" s="1"/>
  <c r="B78" i="5"/>
  <c r="C78" i="5" s="1"/>
  <c r="T72" i="5"/>
  <c r="U72" i="5" s="1"/>
  <c r="W72" i="5" l="1"/>
  <c r="X72" i="5" s="1"/>
  <c r="K76" i="5"/>
  <c r="L76" i="5" s="1"/>
  <c r="Q74" i="5"/>
  <c r="R74" i="5" s="1"/>
  <c r="Z71" i="5"/>
  <c r="AA71" i="5" s="1"/>
  <c r="AI68" i="5"/>
  <c r="AJ68" i="5" s="1"/>
  <c r="E78" i="5"/>
  <c r="F78" i="5" s="1"/>
  <c r="N75" i="5"/>
  <c r="O75" i="5" s="1"/>
  <c r="AC70" i="5"/>
  <c r="AD70" i="5" s="1"/>
  <c r="H77" i="5"/>
  <c r="I77" i="5" s="1"/>
  <c r="T73" i="5"/>
  <c r="U73" i="5" s="1"/>
  <c r="AF69" i="5"/>
  <c r="AG69" i="5" s="1"/>
  <c r="B79" i="5"/>
  <c r="C79" i="5" s="1"/>
  <c r="AC71" i="5" l="1"/>
  <c r="AD71" i="5" s="1"/>
  <c r="AI69" i="5"/>
  <c r="AJ69" i="5" s="1"/>
  <c r="AF70" i="5"/>
  <c r="AG70" i="5" s="1"/>
  <c r="Q75" i="5"/>
  <c r="R75" i="5" s="1"/>
  <c r="H78" i="5"/>
  <c r="I78" i="5" s="1"/>
  <c r="W73" i="5"/>
  <c r="X73" i="5" s="1"/>
  <c r="E79" i="5"/>
  <c r="F79" i="5" s="1"/>
  <c r="Z72" i="5"/>
  <c r="AA72" i="5" s="1"/>
  <c r="B80" i="5"/>
  <c r="C80" i="5" s="1"/>
  <c r="T74" i="5"/>
  <c r="U74" i="5" s="1"/>
  <c r="K77" i="5"/>
  <c r="L77" i="5" s="1"/>
  <c r="N76" i="5"/>
  <c r="O76" i="5" s="1"/>
  <c r="T75" i="5" l="1"/>
  <c r="U75" i="5" s="1"/>
  <c r="E80" i="5"/>
  <c r="F80" i="5" s="1"/>
  <c r="W74" i="5"/>
  <c r="X74" i="5" s="1"/>
  <c r="H79" i="5"/>
  <c r="I79" i="5" s="1"/>
  <c r="Q76" i="5"/>
  <c r="R76" i="5" s="1"/>
  <c r="AF71" i="5"/>
  <c r="AG71" i="5" s="1"/>
  <c r="N77" i="5"/>
  <c r="O77" i="5" s="1"/>
  <c r="AI70" i="5"/>
  <c r="AJ70" i="5" s="1"/>
  <c r="K78" i="5"/>
  <c r="L78" i="5" s="1"/>
  <c r="AC72" i="5"/>
  <c r="AD72" i="5" s="1"/>
  <c r="B81" i="5"/>
  <c r="C81" i="5" s="1"/>
  <c r="Z73" i="5"/>
  <c r="AA73" i="5" s="1"/>
  <c r="K79" i="5" l="1"/>
  <c r="L79" i="5" s="1"/>
  <c r="AI71" i="5"/>
  <c r="AJ71" i="5" s="1"/>
  <c r="AF72" i="5"/>
  <c r="AG72" i="5" s="1"/>
  <c r="Q77" i="5"/>
  <c r="R77" i="5" s="1"/>
  <c r="H80" i="5"/>
  <c r="I80" i="5" s="1"/>
  <c r="W75" i="5"/>
  <c r="X75" i="5" s="1"/>
  <c r="Z74" i="5"/>
  <c r="AA74" i="5" s="1"/>
  <c r="AC73" i="5"/>
  <c r="AD73" i="5" s="1"/>
  <c r="N78" i="5"/>
  <c r="O78" i="5" s="1"/>
  <c r="T76" i="5"/>
  <c r="U76" i="5" s="1"/>
  <c r="B82" i="5"/>
  <c r="C82" i="5" s="1"/>
  <c r="E81" i="5"/>
  <c r="F81" i="5" s="1"/>
  <c r="N79" i="5" l="1"/>
  <c r="O79" i="5" s="1"/>
  <c r="Z75" i="5"/>
  <c r="AA75" i="5" s="1"/>
  <c r="W76" i="5"/>
  <c r="X76" i="5" s="1"/>
  <c r="H81" i="5"/>
  <c r="I81" i="5" s="1"/>
  <c r="Q78" i="5"/>
  <c r="R78" i="5" s="1"/>
  <c r="E82" i="5"/>
  <c r="F82" i="5" s="1"/>
  <c r="AF73" i="5"/>
  <c r="AG73" i="5" s="1"/>
  <c r="AI72" i="5"/>
  <c r="AJ72" i="5" s="1"/>
  <c r="K80" i="5"/>
  <c r="L80" i="5" s="1"/>
  <c r="AC74" i="5"/>
  <c r="AD74" i="5" s="1"/>
  <c r="T77" i="5"/>
  <c r="U77" i="5" s="1"/>
  <c r="B83" i="5"/>
  <c r="C83" i="5" s="1"/>
  <c r="T78" i="5" l="1"/>
  <c r="U78" i="5" s="1"/>
  <c r="AC75" i="5"/>
  <c r="AD75" i="5" s="1"/>
  <c r="AI73" i="5"/>
  <c r="AJ73" i="5" s="1"/>
  <c r="AF74" i="5"/>
  <c r="AG74" i="5" s="1"/>
  <c r="E83" i="5"/>
  <c r="F83" i="5" s="1"/>
  <c r="Q79" i="5"/>
  <c r="R79" i="5" s="1"/>
  <c r="H82" i="5"/>
  <c r="I82" i="5" s="1"/>
  <c r="W77" i="5"/>
  <c r="X77" i="5" s="1"/>
  <c r="Z76" i="5"/>
  <c r="AA76" i="5" s="1"/>
  <c r="N80" i="5"/>
  <c r="O80" i="5" s="1"/>
  <c r="B84" i="5"/>
  <c r="C84" i="5" s="1"/>
  <c r="K81" i="5"/>
  <c r="L81" i="5" s="1"/>
  <c r="Z77" i="5" l="1"/>
  <c r="AA77" i="5" s="1"/>
  <c r="Q80" i="5"/>
  <c r="R80" i="5" s="1"/>
  <c r="K82" i="5"/>
  <c r="L82" i="5" s="1"/>
  <c r="N81" i="5"/>
  <c r="O81" i="5" s="1"/>
  <c r="W78" i="5"/>
  <c r="X78" i="5" s="1"/>
  <c r="H83" i="5"/>
  <c r="I83" i="5" s="1"/>
  <c r="E84" i="5"/>
  <c r="F84" i="5" s="1"/>
  <c r="AI74" i="5"/>
  <c r="AJ74" i="5" s="1"/>
  <c r="AC76" i="5"/>
  <c r="AD76" i="5" s="1"/>
  <c r="B85" i="5"/>
  <c r="C85" i="5" s="1"/>
  <c r="AF75" i="5"/>
  <c r="AG75" i="5" s="1"/>
  <c r="T79" i="5"/>
  <c r="U79" i="5" s="1"/>
  <c r="AC77" i="5" l="1"/>
  <c r="AD77" i="5" s="1"/>
  <c r="E85" i="5"/>
  <c r="F85" i="5" s="1"/>
  <c r="H84" i="5"/>
  <c r="I84" i="5" s="1"/>
  <c r="W79" i="5"/>
  <c r="X79" i="5" s="1"/>
  <c r="N82" i="5"/>
  <c r="O82" i="5" s="1"/>
  <c r="K83" i="5"/>
  <c r="L83" i="5" s="1"/>
  <c r="Q81" i="5"/>
  <c r="R81" i="5" s="1"/>
  <c r="AF76" i="5"/>
  <c r="AG76" i="5" s="1"/>
  <c r="Z78" i="5"/>
  <c r="AA78" i="5" s="1"/>
  <c r="T80" i="5"/>
  <c r="U80" i="5" s="1"/>
  <c r="B86" i="5"/>
  <c r="C86" i="5" s="1"/>
  <c r="AI75" i="5"/>
  <c r="AJ75" i="5" s="1"/>
  <c r="T81" i="5" l="1"/>
  <c r="U81" i="5" s="1"/>
  <c r="Z79" i="5"/>
  <c r="AA79" i="5" s="1"/>
  <c r="AF77" i="5"/>
  <c r="AG77" i="5" s="1"/>
  <c r="Q82" i="5"/>
  <c r="R82" i="5" s="1"/>
  <c r="K84" i="5"/>
  <c r="L84" i="5" s="1"/>
  <c r="N83" i="5"/>
  <c r="O83" i="5" s="1"/>
  <c r="W80" i="5"/>
  <c r="X80" i="5" s="1"/>
  <c r="H85" i="5"/>
  <c r="I85" i="5" s="1"/>
  <c r="E86" i="5"/>
  <c r="F86" i="5" s="1"/>
  <c r="AI76" i="5"/>
  <c r="AJ76" i="5" s="1"/>
  <c r="B87" i="5"/>
  <c r="C87" i="5" s="1"/>
  <c r="AC78" i="5"/>
  <c r="AD78" i="5" s="1"/>
  <c r="AI77" i="5" l="1"/>
  <c r="AJ77" i="5" s="1"/>
  <c r="E87" i="5"/>
  <c r="F87" i="5" s="1"/>
  <c r="H86" i="5"/>
  <c r="I86" i="5" s="1"/>
  <c r="W81" i="5"/>
  <c r="X81" i="5" s="1"/>
  <c r="N84" i="5"/>
  <c r="O84" i="5" s="1"/>
  <c r="K85" i="5"/>
  <c r="L85" i="5" s="1"/>
  <c r="Q83" i="5"/>
  <c r="R83" i="5" s="1"/>
  <c r="AF78" i="5"/>
  <c r="AG78" i="5" s="1"/>
  <c r="Z80" i="5"/>
  <c r="AA80" i="5" s="1"/>
  <c r="AC79" i="5"/>
  <c r="AD79" i="5" s="1"/>
  <c r="B88" i="5"/>
  <c r="C88" i="5" s="1"/>
  <c r="T82" i="5"/>
  <c r="U82" i="5" s="1"/>
  <c r="AF79" i="5" l="1"/>
  <c r="AG79" i="5" s="1"/>
  <c r="AC80" i="5"/>
  <c r="AD80" i="5" s="1"/>
  <c r="W82" i="5"/>
  <c r="X82" i="5" s="1"/>
  <c r="Z81" i="5"/>
  <c r="AA81" i="5" s="1"/>
  <c r="Q84" i="5"/>
  <c r="R84" i="5" s="1"/>
  <c r="K86" i="5"/>
  <c r="L86" i="5" s="1"/>
  <c r="N85" i="5"/>
  <c r="O85" i="5" s="1"/>
  <c r="T83" i="5"/>
  <c r="U83" i="5" s="1"/>
  <c r="E88" i="5"/>
  <c r="F88" i="5" s="1"/>
  <c r="AI78" i="5"/>
  <c r="AJ78" i="5" s="1"/>
  <c r="B89" i="5"/>
  <c r="C89" i="5" s="1"/>
  <c r="H87" i="5"/>
  <c r="I87" i="5" s="1"/>
  <c r="AI79" i="5" l="1"/>
  <c r="AJ79" i="5" s="1"/>
  <c r="K87" i="5"/>
  <c r="L87" i="5" s="1"/>
  <c r="E89" i="5"/>
  <c r="F89" i="5" s="1"/>
  <c r="T84" i="5"/>
  <c r="U84" i="5" s="1"/>
  <c r="N86" i="5"/>
  <c r="O86" i="5" s="1"/>
  <c r="Q85" i="5"/>
  <c r="R85" i="5" s="1"/>
  <c r="Z82" i="5"/>
  <c r="AA82" i="5" s="1"/>
  <c r="H88" i="5"/>
  <c r="I88" i="5" s="1"/>
  <c r="AC81" i="5"/>
  <c r="AD81" i="5" s="1"/>
  <c r="AF80" i="5"/>
  <c r="AG80" i="5" s="1"/>
  <c r="B90" i="5"/>
  <c r="C90" i="5" s="1"/>
  <c r="W83" i="5"/>
  <c r="X83" i="5" s="1"/>
  <c r="H89" i="5" l="1"/>
  <c r="I89" i="5" s="1"/>
  <c r="AF81" i="5"/>
  <c r="AG81" i="5" s="1"/>
  <c r="AC82" i="5"/>
  <c r="AD82" i="5" s="1"/>
  <c r="Z83" i="5"/>
  <c r="AA83" i="5" s="1"/>
  <c r="Q86" i="5"/>
  <c r="R86" i="5" s="1"/>
  <c r="N87" i="5"/>
  <c r="O87" i="5" s="1"/>
  <c r="T85" i="5"/>
  <c r="U85" i="5" s="1"/>
  <c r="E90" i="5"/>
  <c r="F90" i="5" s="1"/>
  <c r="K88" i="5"/>
  <c r="L88" i="5" s="1"/>
  <c r="W84" i="5"/>
  <c r="X84" i="5" s="1"/>
  <c r="AI80" i="5"/>
  <c r="AJ80" i="5" s="1"/>
  <c r="B91" i="5"/>
  <c r="C91" i="5" s="1"/>
  <c r="W85" i="5" l="1"/>
  <c r="X85" i="5" s="1"/>
  <c r="K89" i="5"/>
  <c r="L89" i="5" s="1"/>
  <c r="E91" i="5"/>
  <c r="F91" i="5" s="1"/>
  <c r="Q87" i="5"/>
  <c r="R87" i="5" s="1"/>
  <c r="Z84" i="5"/>
  <c r="AA84" i="5" s="1"/>
  <c r="AC83" i="5"/>
  <c r="AD83" i="5" s="1"/>
  <c r="B92" i="5"/>
  <c r="C92" i="5" s="1"/>
  <c r="AF82" i="5"/>
  <c r="AG82" i="5" s="1"/>
  <c r="AI81" i="5"/>
  <c r="AJ81" i="5" s="1"/>
  <c r="H90" i="5"/>
  <c r="I90" i="5" s="1"/>
  <c r="N88" i="5"/>
  <c r="O88" i="5" s="1"/>
  <c r="T86" i="5"/>
  <c r="U86" i="5" s="1"/>
  <c r="N89" i="5" l="1"/>
  <c r="O89" i="5" s="1"/>
  <c r="H91" i="5"/>
  <c r="I91" i="5" s="1"/>
  <c r="AI82" i="5"/>
  <c r="AJ82" i="5" s="1"/>
  <c r="AF83" i="5"/>
  <c r="AG83" i="5" s="1"/>
  <c r="AC84" i="5"/>
  <c r="AD84" i="5" s="1"/>
  <c r="Z85" i="5"/>
  <c r="AA85" i="5" s="1"/>
  <c r="Q88" i="5"/>
  <c r="R88" i="5" s="1"/>
  <c r="E92" i="5"/>
  <c r="F92" i="5" s="1"/>
  <c r="K90" i="5"/>
  <c r="L90" i="5" s="1"/>
  <c r="T87" i="5"/>
  <c r="U87" i="5" s="1"/>
  <c r="W86" i="5"/>
  <c r="X86" i="5" s="1"/>
  <c r="B93" i="5"/>
  <c r="C93" i="5" s="1"/>
  <c r="W87" i="5" l="1"/>
  <c r="X87" i="5" s="1"/>
  <c r="K91" i="5"/>
  <c r="L91" i="5" s="1"/>
  <c r="AC85" i="5"/>
  <c r="AD85" i="5" s="1"/>
  <c r="T88" i="5"/>
  <c r="U88" i="5" s="1"/>
  <c r="E93" i="5"/>
  <c r="F93" i="5" s="1"/>
  <c r="Q89" i="5"/>
  <c r="R89" i="5" s="1"/>
  <c r="Z86" i="5"/>
  <c r="AA86" i="5" s="1"/>
  <c r="AF84" i="5"/>
  <c r="AG84" i="5" s="1"/>
  <c r="AI83" i="5"/>
  <c r="AJ83" i="5" s="1"/>
  <c r="H92" i="5"/>
  <c r="I92" i="5" s="1"/>
  <c r="N90" i="5"/>
  <c r="O90" i="5" s="1"/>
  <c r="B94" i="5"/>
  <c r="C94" i="5" s="1"/>
  <c r="N91" i="5" l="1"/>
  <c r="O91" i="5" s="1"/>
  <c r="H93" i="5"/>
  <c r="I93" i="5" s="1"/>
  <c r="AI84" i="5"/>
  <c r="AJ84" i="5" s="1"/>
  <c r="AF85" i="5"/>
  <c r="AG85" i="5" s="1"/>
  <c r="Z87" i="5"/>
  <c r="AA87" i="5" s="1"/>
  <c r="Q90" i="5"/>
  <c r="R90" i="5" s="1"/>
  <c r="E94" i="5"/>
  <c r="F94" i="5" s="1"/>
  <c r="T89" i="5"/>
  <c r="U89" i="5" s="1"/>
  <c r="AC86" i="5"/>
  <c r="AD86" i="5" s="1"/>
  <c r="K92" i="5"/>
  <c r="L92" i="5" s="1"/>
  <c r="W88" i="5"/>
  <c r="X88" i="5" s="1"/>
  <c r="B95" i="5"/>
  <c r="C95" i="5" s="1"/>
  <c r="W89" i="5" l="1"/>
  <c r="X89" i="5" s="1"/>
  <c r="K93" i="5"/>
  <c r="L93" i="5" s="1"/>
  <c r="AC87" i="5"/>
  <c r="AD87" i="5" s="1"/>
  <c r="E95" i="5"/>
  <c r="F95" i="5" s="1"/>
  <c r="Q91" i="5"/>
  <c r="R91" i="5" s="1"/>
  <c r="Z88" i="5"/>
  <c r="AA88" i="5" s="1"/>
  <c r="AF86" i="5"/>
  <c r="AG86" i="5" s="1"/>
  <c r="AI85" i="5"/>
  <c r="AJ85" i="5" s="1"/>
  <c r="H94" i="5"/>
  <c r="I94" i="5" s="1"/>
  <c r="N92" i="5"/>
  <c r="O92" i="5" s="1"/>
  <c r="T90" i="5"/>
  <c r="U90" i="5" s="1"/>
  <c r="B96" i="5"/>
  <c r="C96" i="5" s="1"/>
  <c r="N93" i="5" l="1"/>
  <c r="O93" i="5" s="1"/>
  <c r="H95" i="5"/>
  <c r="I95" i="5" s="1"/>
  <c r="AI86" i="5"/>
  <c r="AJ86" i="5" s="1"/>
  <c r="AF87" i="5"/>
  <c r="AG87" i="5" s="1"/>
  <c r="Z89" i="5"/>
  <c r="AA89" i="5" s="1"/>
  <c r="Q92" i="5"/>
  <c r="R92" i="5" s="1"/>
  <c r="E96" i="5"/>
  <c r="F96" i="5" s="1"/>
  <c r="AC88" i="5"/>
  <c r="AD88" i="5" s="1"/>
  <c r="K94" i="5"/>
  <c r="L94" i="5" s="1"/>
  <c r="W90" i="5"/>
  <c r="X90" i="5" s="1"/>
  <c r="T91" i="5"/>
  <c r="U91" i="5" s="1"/>
  <c r="B97" i="5"/>
  <c r="C97" i="5" s="1"/>
  <c r="T92" i="5" l="1"/>
  <c r="U92" i="5" s="1"/>
  <c r="W91" i="5"/>
  <c r="X91" i="5" s="1"/>
  <c r="K95" i="5"/>
  <c r="L95" i="5" s="1"/>
  <c r="AC89" i="5"/>
  <c r="AD89" i="5" s="1"/>
  <c r="E97" i="5"/>
  <c r="F97" i="5" s="1"/>
  <c r="Q93" i="5"/>
  <c r="R93" i="5" s="1"/>
  <c r="AF88" i="5"/>
  <c r="AG88" i="5" s="1"/>
  <c r="AI87" i="5"/>
  <c r="AJ87" i="5" s="1"/>
  <c r="H96" i="5"/>
  <c r="I96" i="5" s="1"/>
  <c r="N94" i="5"/>
  <c r="O94" i="5" s="1"/>
  <c r="Z90" i="5"/>
  <c r="AA90" i="5" s="1"/>
  <c r="B98" i="5"/>
  <c r="C98" i="5" s="1"/>
  <c r="Z91" i="5" l="1"/>
  <c r="AA91" i="5" s="1"/>
  <c r="N95" i="5"/>
  <c r="O95" i="5" s="1"/>
  <c r="H97" i="5"/>
  <c r="I97" i="5" s="1"/>
  <c r="AI88" i="5"/>
  <c r="AJ88" i="5" s="1"/>
  <c r="Q94" i="5"/>
  <c r="R94" i="5" s="1"/>
  <c r="E98" i="5"/>
  <c r="F98" i="5" s="1"/>
  <c r="AC90" i="5"/>
  <c r="AD90" i="5" s="1"/>
  <c r="K96" i="5"/>
  <c r="L96" i="5" s="1"/>
  <c r="W92" i="5"/>
  <c r="X92" i="5" s="1"/>
  <c r="B99" i="5"/>
  <c r="C99" i="5" s="1"/>
  <c r="T93" i="5"/>
  <c r="U93" i="5" s="1"/>
  <c r="AF89" i="5"/>
  <c r="AG89" i="5" s="1"/>
  <c r="W93" i="5" l="1"/>
  <c r="X93" i="5" s="1"/>
  <c r="E99" i="5"/>
  <c r="F99" i="5" s="1"/>
  <c r="H98" i="5"/>
  <c r="I98" i="5" s="1"/>
  <c r="K97" i="5"/>
  <c r="L97" i="5" s="1"/>
  <c r="AC91" i="5"/>
  <c r="AD91" i="5" s="1"/>
  <c r="Q95" i="5"/>
  <c r="R95" i="5" s="1"/>
  <c r="AF90" i="5"/>
  <c r="AG90" i="5" s="1"/>
  <c r="N96" i="5"/>
  <c r="O96" i="5" s="1"/>
  <c r="T94" i="5"/>
  <c r="U94" i="5" s="1"/>
  <c r="AI89" i="5"/>
  <c r="AJ89" i="5" s="1"/>
  <c r="Z92" i="5"/>
  <c r="AA92" i="5" s="1"/>
  <c r="B100" i="5"/>
  <c r="C100" i="5" s="1"/>
  <c r="B101" i="5" l="1"/>
  <c r="C101" i="5" s="1"/>
  <c r="Z93" i="5"/>
  <c r="AA93" i="5" s="1"/>
  <c r="AI90" i="5"/>
  <c r="AJ90" i="5" s="1"/>
  <c r="T95" i="5"/>
  <c r="U95" i="5" s="1"/>
  <c r="N97" i="5"/>
  <c r="O97" i="5" s="1"/>
  <c r="AF91" i="5"/>
  <c r="AG91" i="5" s="1"/>
  <c r="Q96" i="5"/>
  <c r="R96" i="5" s="1"/>
  <c r="AC92" i="5"/>
  <c r="AD92" i="5" s="1"/>
  <c r="K98" i="5"/>
  <c r="L98" i="5" s="1"/>
  <c r="H99" i="5"/>
  <c r="I99" i="5" s="1"/>
  <c r="E100" i="5"/>
  <c r="F100" i="5" s="1"/>
  <c r="W94" i="5"/>
  <c r="X94" i="5" s="1"/>
  <c r="E101" i="5" l="1"/>
  <c r="F101" i="5" s="1"/>
  <c r="H100" i="5"/>
  <c r="I100" i="5" s="1"/>
  <c r="K99" i="5"/>
  <c r="L99" i="5" s="1"/>
  <c r="AC93" i="5"/>
  <c r="AD93" i="5" s="1"/>
  <c r="Q97" i="5"/>
  <c r="R97" i="5" s="1"/>
  <c r="AF92" i="5"/>
  <c r="AG92" i="5" s="1"/>
  <c r="N98" i="5"/>
  <c r="O98" i="5" s="1"/>
  <c r="T96" i="5"/>
  <c r="U96" i="5" s="1"/>
  <c r="AI91" i="5"/>
  <c r="AJ91" i="5" s="1"/>
  <c r="Z94" i="5"/>
  <c r="AA94" i="5" s="1"/>
  <c r="W95" i="5"/>
  <c r="X95" i="5" s="1"/>
  <c r="B102" i="5"/>
  <c r="C102" i="5" s="1"/>
  <c r="W96" i="5" l="1"/>
  <c r="X96" i="5" s="1"/>
  <c r="Z95" i="5"/>
  <c r="AA95" i="5" s="1"/>
  <c r="AI92" i="5"/>
  <c r="AJ92" i="5" s="1"/>
  <c r="T97" i="5"/>
  <c r="U97" i="5" s="1"/>
  <c r="N99" i="5"/>
  <c r="O99" i="5" s="1"/>
  <c r="AF93" i="5"/>
  <c r="AG93" i="5" s="1"/>
  <c r="Q98" i="5"/>
  <c r="R98" i="5" s="1"/>
  <c r="AC94" i="5"/>
  <c r="AD94" i="5" s="1"/>
  <c r="K100" i="5"/>
  <c r="L100" i="5" s="1"/>
  <c r="H101" i="5"/>
  <c r="I101" i="5" s="1"/>
  <c r="E102" i="5"/>
  <c r="F102" i="5" s="1"/>
  <c r="B103" i="5"/>
  <c r="C103" i="5" s="1"/>
  <c r="E103" i="5" l="1"/>
  <c r="F103" i="5" s="1"/>
  <c r="H102" i="5"/>
  <c r="I102" i="5" s="1"/>
  <c r="K101" i="5"/>
  <c r="L101" i="5" s="1"/>
  <c r="AC95" i="5"/>
  <c r="AD95" i="5" s="1"/>
  <c r="Q99" i="5"/>
  <c r="R99" i="5" s="1"/>
  <c r="AF94" i="5"/>
  <c r="AG94" i="5" s="1"/>
  <c r="N100" i="5"/>
  <c r="O100" i="5" s="1"/>
  <c r="T98" i="5"/>
  <c r="U98" i="5" s="1"/>
  <c r="AI93" i="5"/>
  <c r="AJ93" i="5" s="1"/>
  <c r="W97" i="5"/>
  <c r="X97" i="5" s="1"/>
  <c r="B104" i="5"/>
  <c r="C104" i="5" s="1"/>
  <c r="Z96" i="5"/>
  <c r="AA96" i="5" s="1"/>
  <c r="B105" i="5" l="1"/>
  <c r="C105" i="5" s="1"/>
  <c r="W98" i="5"/>
  <c r="X98" i="5" s="1"/>
  <c r="AF95" i="5"/>
  <c r="AG95" i="5" s="1"/>
  <c r="AI94" i="5"/>
  <c r="AJ94" i="5" s="1"/>
  <c r="N101" i="5"/>
  <c r="O101" i="5" s="1"/>
  <c r="Q100" i="5"/>
  <c r="R100" i="5" s="1"/>
  <c r="AC96" i="5"/>
  <c r="AD96" i="5" s="1"/>
  <c r="K102" i="5"/>
  <c r="L102" i="5" s="1"/>
  <c r="H103" i="5"/>
  <c r="I103" i="5" s="1"/>
  <c r="Z97" i="5"/>
  <c r="AA97" i="5" s="1"/>
  <c r="E104" i="5"/>
  <c r="F104" i="5" s="1"/>
  <c r="T99" i="5"/>
  <c r="U99" i="5" s="1"/>
  <c r="Z98" i="5" l="1"/>
  <c r="AA98" i="5" s="1"/>
  <c r="H104" i="5"/>
  <c r="I104" i="5" s="1"/>
  <c r="K103" i="5"/>
  <c r="L103" i="5" s="1"/>
  <c r="Q101" i="5"/>
  <c r="R101" i="5" s="1"/>
  <c r="N102" i="5"/>
  <c r="O102" i="5" s="1"/>
  <c r="AI95" i="5"/>
  <c r="AJ95" i="5" s="1"/>
  <c r="AF96" i="5"/>
  <c r="AG96" i="5" s="1"/>
  <c r="W99" i="5"/>
  <c r="X99" i="5" s="1"/>
  <c r="T100" i="5"/>
  <c r="U100" i="5" s="1"/>
  <c r="E105" i="5"/>
  <c r="F105" i="5" s="1"/>
  <c r="B106" i="5"/>
  <c r="C106" i="5" s="1"/>
  <c r="AC97" i="5"/>
  <c r="AD97" i="5" s="1"/>
  <c r="B107" i="5" l="1"/>
  <c r="C107" i="5" s="1"/>
  <c r="E106" i="5"/>
  <c r="F106" i="5" s="1"/>
  <c r="W100" i="5"/>
  <c r="X100" i="5" s="1"/>
  <c r="AF97" i="5"/>
  <c r="AG97" i="5" s="1"/>
  <c r="AI96" i="5"/>
  <c r="AJ96" i="5" s="1"/>
  <c r="N103" i="5"/>
  <c r="O103" i="5" s="1"/>
  <c r="Q102" i="5"/>
  <c r="R102" i="5" s="1"/>
  <c r="K104" i="5"/>
  <c r="L104" i="5" s="1"/>
  <c r="H105" i="5"/>
  <c r="I105" i="5" s="1"/>
  <c r="AC98" i="5"/>
  <c r="AD98" i="5" s="1"/>
  <c r="Z99" i="5"/>
  <c r="AA99" i="5" s="1"/>
  <c r="T101" i="5"/>
  <c r="U101" i="5" s="1"/>
  <c r="Z100" i="5" l="1"/>
  <c r="AA100" i="5" s="1"/>
  <c r="AC99" i="5"/>
  <c r="AD99" i="5" s="1"/>
  <c r="H106" i="5"/>
  <c r="I106" i="5" s="1"/>
  <c r="K105" i="5"/>
  <c r="L105" i="5" s="1"/>
  <c r="Q103" i="5"/>
  <c r="R103" i="5" s="1"/>
  <c r="N104" i="5"/>
  <c r="O104" i="5" s="1"/>
  <c r="AF98" i="5"/>
  <c r="AG98" i="5" s="1"/>
  <c r="W101" i="5"/>
  <c r="X101" i="5" s="1"/>
  <c r="E107" i="5"/>
  <c r="F107" i="5" s="1"/>
  <c r="T102" i="5"/>
  <c r="U102" i="5" s="1"/>
  <c r="B108" i="5"/>
  <c r="C108" i="5" s="1"/>
  <c r="AI97" i="5"/>
  <c r="AJ97" i="5" s="1"/>
  <c r="B109" i="5" l="1"/>
  <c r="C109" i="5" s="1"/>
  <c r="E108" i="5"/>
  <c r="F108" i="5" s="1"/>
  <c r="Q104" i="5"/>
  <c r="R104" i="5" s="1"/>
  <c r="T103" i="5"/>
  <c r="U103" i="5" s="1"/>
  <c r="W102" i="5"/>
  <c r="X102" i="5" s="1"/>
  <c r="AF99" i="5"/>
  <c r="AG99" i="5" s="1"/>
  <c r="N105" i="5"/>
  <c r="O105" i="5" s="1"/>
  <c r="K106" i="5"/>
  <c r="L106" i="5" s="1"/>
  <c r="H107" i="5"/>
  <c r="I107" i="5" s="1"/>
  <c r="AI98" i="5"/>
  <c r="AJ98" i="5" s="1"/>
  <c r="Z101" i="5"/>
  <c r="AA101" i="5" s="1"/>
  <c r="AC100" i="5"/>
  <c r="AD100" i="5" s="1"/>
  <c r="AC101" i="5" l="1"/>
  <c r="AD101" i="5" s="1"/>
  <c r="Z102" i="5"/>
  <c r="AA102" i="5" s="1"/>
  <c r="AI99" i="5"/>
  <c r="AJ99" i="5" s="1"/>
  <c r="H108" i="5"/>
  <c r="I108" i="5" s="1"/>
  <c r="K107" i="5"/>
  <c r="L107" i="5" s="1"/>
  <c r="N106" i="5"/>
  <c r="O106" i="5" s="1"/>
  <c r="AF100" i="5"/>
  <c r="AG100" i="5" s="1"/>
  <c r="W103" i="5"/>
  <c r="X103" i="5" s="1"/>
  <c r="T104" i="5"/>
  <c r="U104" i="5" s="1"/>
  <c r="Q105" i="5"/>
  <c r="R105" i="5" s="1"/>
  <c r="E109" i="5"/>
  <c r="F109" i="5" s="1"/>
  <c r="B110" i="5"/>
  <c r="C110" i="5" s="1"/>
  <c r="E110" i="5" l="1"/>
  <c r="F110" i="5" s="1"/>
  <c r="Q106" i="5"/>
  <c r="R106" i="5" s="1"/>
  <c r="T105" i="5"/>
  <c r="U105" i="5" s="1"/>
  <c r="W104" i="5"/>
  <c r="X104" i="5" s="1"/>
  <c r="AF101" i="5"/>
  <c r="AG101" i="5" s="1"/>
  <c r="N107" i="5"/>
  <c r="O107" i="5" s="1"/>
  <c r="K108" i="5"/>
  <c r="L108" i="5" s="1"/>
  <c r="H109" i="5"/>
  <c r="I109" i="5" s="1"/>
  <c r="AI100" i="5"/>
  <c r="AJ100" i="5" s="1"/>
  <c r="Z103" i="5"/>
  <c r="AA103" i="5" s="1"/>
  <c r="B111" i="5"/>
  <c r="C111" i="5" s="1"/>
  <c r="AC102" i="5"/>
  <c r="AD102" i="5" s="1"/>
  <c r="B112" i="5" l="1"/>
  <c r="C112" i="5" s="1"/>
  <c r="Z104" i="5"/>
  <c r="AA104" i="5" s="1"/>
  <c r="AI101" i="5"/>
  <c r="AJ101" i="5" s="1"/>
  <c r="K109" i="5"/>
  <c r="L109" i="5" s="1"/>
  <c r="N108" i="5"/>
  <c r="O108" i="5" s="1"/>
  <c r="AF102" i="5"/>
  <c r="AG102" i="5" s="1"/>
  <c r="W105" i="5"/>
  <c r="X105" i="5" s="1"/>
  <c r="T106" i="5"/>
  <c r="U106" i="5" s="1"/>
  <c r="Q107" i="5"/>
  <c r="R107" i="5" s="1"/>
  <c r="AC103" i="5"/>
  <c r="AD103" i="5" s="1"/>
  <c r="E111" i="5"/>
  <c r="F111" i="5" s="1"/>
  <c r="H110" i="5"/>
  <c r="I110" i="5" s="1"/>
  <c r="E112" i="5" l="1"/>
  <c r="F112" i="5" s="1"/>
  <c r="AC104" i="5"/>
  <c r="AD104" i="5" s="1"/>
  <c r="Q108" i="5"/>
  <c r="R108" i="5" s="1"/>
  <c r="T107" i="5"/>
  <c r="U107" i="5" s="1"/>
  <c r="W106" i="5"/>
  <c r="X106" i="5" s="1"/>
  <c r="AF103" i="5"/>
  <c r="AG103" i="5" s="1"/>
  <c r="K110" i="5"/>
  <c r="L110" i="5" s="1"/>
  <c r="AI102" i="5"/>
  <c r="AJ102" i="5" s="1"/>
  <c r="Z105" i="5"/>
  <c r="AA105" i="5" s="1"/>
  <c r="H111" i="5"/>
  <c r="I111" i="5" s="1"/>
  <c r="B113" i="5"/>
  <c r="C113" i="5" s="1"/>
  <c r="N109" i="5"/>
  <c r="O109" i="5" s="1"/>
  <c r="AI103" i="5" l="1"/>
  <c r="AJ103" i="5" s="1"/>
  <c r="AF104" i="5"/>
  <c r="AG104" i="5" s="1"/>
  <c r="W107" i="5"/>
  <c r="X107" i="5" s="1"/>
  <c r="T108" i="5"/>
  <c r="U108" i="5" s="1"/>
  <c r="N110" i="5"/>
  <c r="O110" i="5" s="1"/>
  <c r="Q109" i="5"/>
  <c r="R109" i="5" s="1"/>
  <c r="B114" i="5"/>
  <c r="C114" i="5" s="1"/>
  <c r="AC105" i="5"/>
  <c r="AD105" i="5" s="1"/>
  <c r="H112" i="5"/>
  <c r="I112" i="5" s="1"/>
  <c r="Z106" i="5"/>
  <c r="AA106" i="5" s="1"/>
  <c r="K111" i="5"/>
  <c r="L111" i="5" s="1"/>
  <c r="E113" i="5"/>
  <c r="F113" i="5" s="1"/>
  <c r="K112" i="5" l="1"/>
  <c r="L112" i="5" s="1"/>
  <c r="Z107" i="5"/>
  <c r="AA107" i="5" s="1"/>
  <c r="H113" i="5"/>
  <c r="I113" i="5" s="1"/>
  <c r="B115" i="5"/>
  <c r="C115" i="5" s="1"/>
  <c r="Q110" i="5"/>
  <c r="R110" i="5" s="1"/>
  <c r="N111" i="5"/>
  <c r="O111" i="5" s="1"/>
  <c r="T109" i="5"/>
  <c r="U109" i="5" s="1"/>
  <c r="W108" i="5"/>
  <c r="X108" i="5" s="1"/>
  <c r="AF105" i="5"/>
  <c r="AG105" i="5" s="1"/>
  <c r="E114" i="5"/>
  <c r="F114" i="5" s="1"/>
  <c r="AI104" i="5"/>
  <c r="AJ104" i="5" s="1"/>
  <c r="AC106" i="5"/>
  <c r="AD106" i="5" s="1"/>
  <c r="AI105" i="5" l="1"/>
  <c r="AJ105" i="5" s="1"/>
  <c r="E115" i="5"/>
  <c r="F115" i="5" s="1"/>
  <c r="AF106" i="5"/>
  <c r="AG106" i="5" s="1"/>
  <c r="W109" i="5"/>
  <c r="X109" i="5" s="1"/>
  <c r="T110" i="5"/>
  <c r="U110" i="5" s="1"/>
  <c r="N112" i="5"/>
  <c r="O112" i="5" s="1"/>
  <c r="Q111" i="5"/>
  <c r="R111" i="5" s="1"/>
  <c r="B116" i="5"/>
  <c r="C116" i="5" s="1"/>
  <c r="H114" i="5"/>
  <c r="I114" i="5" s="1"/>
  <c r="AC107" i="5"/>
  <c r="AD107" i="5" s="1"/>
  <c r="K113" i="5"/>
  <c r="L113" i="5" s="1"/>
  <c r="Z108" i="5"/>
  <c r="AA108" i="5" s="1"/>
  <c r="AC108" i="5" l="1"/>
  <c r="AD108" i="5" s="1"/>
  <c r="B117" i="5"/>
  <c r="C117" i="5" s="1"/>
  <c r="Q112" i="5"/>
  <c r="R112" i="5" s="1"/>
  <c r="T111" i="5"/>
  <c r="U111" i="5" s="1"/>
  <c r="W110" i="5"/>
  <c r="X110" i="5" s="1"/>
  <c r="AF107" i="5"/>
  <c r="AG107" i="5" s="1"/>
  <c r="Z109" i="5"/>
  <c r="AA109" i="5" s="1"/>
  <c r="E116" i="5"/>
  <c r="F116" i="5" s="1"/>
  <c r="K114" i="5"/>
  <c r="L114" i="5" s="1"/>
  <c r="AI106" i="5"/>
  <c r="AJ106" i="5" s="1"/>
  <c r="H115" i="5"/>
  <c r="I115" i="5" s="1"/>
  <c r="N113" i="5"/>
  <c r="O113" i="5" s="1"/>
  <c r="H116" i="5" l="1"/>
  <c r="I116" i="5" s="1"/>
  <c r="AI107" i="5"/>
  <c r="AJ107" i="5" s="1"/>
  <c r="K115" i="5"/>
  <c r="L115" i="5" s="1"/>
  <c r="E117" i="5"/>
  <c r="F117" i="5" s="1"/>
  <c r="AF108" i="5"/>
  <c r="AG108" i="5" s="1"/>
  <c r="W111" i="5"/>
  <c r="X111" i="5" s="1"/>
  <c r="T112" i="5"/>
  <c r="U112" i="5" s="1"/>
  <c r="Q113" i="5"/>
  <c r="R113" i="5" s="1"/>
  <c r="B118" i="5"/>
  <c r="C118" i="5" s="1"/>
  <c r="N114" i="5"/>
  <c r="O114" i="5" s="1"/>
  <c r="AC109" i="5"/>
  <c r="AD109" i="5" s="1"/>
  <c r="Z110" i="5"/>
  <c r="AA110" i="5" s="1"/>
  <c r="AC110" i="5" l="1"/>
  <c r="AD110" i="5" s="1"/>
  <c r="W112" i="5"/>
  <c r="X112" i="5" s="1"/>
  <c r="N115" i="5"/>
  <c r="O115" i="5" s="1"/>
  <c r="B119" i="5"/>
  <c r="C119" i="5" s="1"/>
  <c r="Q114" i="5"/>
  <c r="R114" i="5" s="1"/>
  <c r="T113" i="5"/>
  <c r="U113" i="5" s="1"/>
  <c r="AF109" i="5"/>
  <c r="AG109" i="5" s="1"/>
  <c r="E118" i="5"/>
  <c r="F118" i="5" s="1"/>
  <c r="K116" i="5"/>
  <c r="L116" i="5" s="1"/>
  <c r="AI108" i="5"/>
  <c r="AJ108" i="5" s="1"/>
  <c r="Z111" i="5"/>
  <c r="AA111" i="5" s="1"/>
  <c r="H117" i="5"/>
  <c r="I117" i="5" s="1"/>
  <c r="AI109" i="5" l="1"/>
  <c r="AJ109" i="5" s="1"/>
  <c r="K117" i="5"/>
  <c r="L117" i="5" s="1"/>
  <c r="E119" i="5"/>
  <c r="F119" i="5" s="1"/>
  <c r="T114" i="5"/>
  <c r="U114" i="5" s="1"/>
  <c r="Q115" i="5"/>
  <c r="R115" i="5" s="1"/>
  <c r="B120" i="5"/>
  <c r="C120" i="5" s="1"/>
  <c r="N116" i="5"/>
  <c r="O116" i="5" s="1"/>
  <c r="H118" i="5"/>
  <c r="I118" i="5" s="1"/>
  <c r="W113" i="5"/>
  <c r="X113" i="5" s="1"/>
  <c r="AC111" i="5"/>
  <c r="AD111" i="5" s="1"/>
  <c r="Z112" i="5"/>
  <c r="AA112" i="5" s="1"/>
  <c r="AF110" i="5"/>
  <c r="AG110" i="5" s="1"/>
  <c r="AC112" i="5" l="1"/>
  <c r="AD112" i="5" s="1"/>
  <c r="W114" i="5"/>
  <c r="X114" i="5" s="1"/>
  <c r="H119" i="5"/>
  <c r="I119" i="5" s="1"/>
  <c r="B121" i="5"/>
  <c r="C121" i="5" s="1"/>
  <c r="Q116" i="5"/>
  <c r="R116" i="5" s="1"/>
  <c r="T115" i="5"/>
  <c r="U115" i="5" s="1"/>
  <c r="E120" i="5"/>
  <c r="F120" i="5" s="1"/>
  <c r="AF111" i="5"/>
  <c r="AG111" i="5" s="1"/>
  <c r="Z113" i="5"/>
  <c r="AA113" i="5" s="1"/>
  <c r="AI110" i="5"/>
  <c r="AJ110" i="5" s="1"/>
  <c r="K118" i="5"/>
  <c r="L118" i="5" s="1"/>
  <c r="N117" i="5"/>
  <c r="O117" i="5" s="1"/>
  <c r="K119" i="5" l="1"/>
  <c r="L119" i="5" s="1"/>
  <c r="AI111" i="5"/>
  <c r="AJ111" i="5" s="1"/>
  <c r="Z114" i="5"/>
  <c r="AA114" i="5" s="1"/>
  <c r="AF112" i="5"/>
  <c r="AG112" i="5" s="1"/>
  <c r="E121" i="5"/>
  <c r="F121" i="5" s="1"/>
  <c r="T116" i="5"/>
  <c r="U116" i="5" s="1"/>
  <c r="Q117" i="5"/>
  <c r="R117" i="5" s="1"/>
  <c r="B122" i="5"/>
  <c r="C122" i="5" s="1"/>
  <c r="H120" i="5"/>
  <c r="I120" i="5" s="1"/>
  <c r="W115" i="5"/>
  <c r="X115" i="5" s="1"/>
  <c r="N118" i="5"/>
  <c r="O118" i="5" s="1"/>
  <c r="AC113" i="5"/>
  <c r="AD113" i="5" s="1"/>
  <c r="N119" i="5" l="1"/>
  <c r="O119" i="5" s="1"/>
  <c r="W116" i="5"/>
  <c r="X116" i="5" s="1"/>
  <c r="H121" i="5"/>
  <c r="I121" i="5" s="1"/>
  <c r="B123" i="5"/>
  <c r="C123" i="5" s="1"/>
  <c r="Q118" i="5"/>
  <c r="R118" i="5" s="1"/>
  <c r="T117" i="5"/>
  <c r="U117" i="5" s="1"/>
  <c r="E122" i="5"/>
  <c r="F122" i="5" s="1"/>
  <c r="AF113" i="5"/>
  <c r="AG113" i="5" s="1"/>
  <c r="Z115" i="5"/>
  <c r="AA115" i="5" s="1"/>
  <c r="AI112" i="5"/>
  <c r="AJ112" i="5" s="1"/>
  <c r="AC114" i="5"/>
  <c r="AD114" i="5" s="1"/>
  <c r="K120" i="5"/>
  <c r="L120" i="5" s="1"/>
  <c r="AC115" i="5" l="1"/>
  <c r="AD115" i="5" s="1"/>
  <c r="Z116" i="5"/>
  <c r="AA116" i="5" s="1"/>
  <c r="Q119" i="5"/>
  <c r="R119" i="5" s="1"/>
  <c r="K121" i="5"/>
  <c r="L121" i="5" s="1"/>
  <c r="AI113" i="5"/>
  <c r="AJ113" i="5" s="1"/>
  <c r="AF114" i="5"/>
  <c r="AG114" i="5" s="1"/>
  <c r="E123" i="5"/>
  <c r="F123" i="5" s="1"/>
  <c r="T118" i="5"/>
  <c r="U118" i="5" s="1"/>
  <c r="B124" i="5"/>
  <c r="C124" i="5" s="1"/>
  <c r="H122" i="5"/>
  <c r="I122" i="5" s="1"/>
  <c r="W117" i="5"/>
  <c r="X117" i="5" s="1"/>
  <c r="N120" i="5"/>
  <c r="O120" i="5" s="1"/>
  <c r="N121" i="5" l="1"/>
  <c r="O121" i="5" s="1"/>
  <c r="W118" i="5"/>
  <c r="X118" i="5" s="1"/>
  <c r="H123" i="5"/>
  <c r="I123" i="5" s="1"/>
  <c r="B125" i="5"/>
  <c r="C125" i="5" s="1"/>
  <c r="T119" i="5"/>
  <c r="U119" i="5" s="1"/>
  <c r="E124" i="5"/>
  <c r="F124" i="5" s="1"/>
  <c r="AF115" i="5"/>
  <c r="AG115" i="5" s="1"/>
  <c r="AI114" i="5"/>
  <c r="AJ114" i="5" s="1"/>
  <c r="K122" i="5"/>
  <c r="L122" i="5" s="1"/>
  <c r="Q120" i="5"/>
  <c r="R120" i="5" s="1"/>
  <c r="Z117" i="5"/>
  <c r="AA117" i="5" s="1"/>
  <c r="AC116" i="5"/>
  <c r="AD116" i="5" s="1"/>
  <c r="Q121" i="5" l="1"/>
  <c r="R121" i="5" s="1"/>
  <c r="K123" i="5"/>
  <c r="L123" i="5" s="1"/>
  <c r="AI115" i="5"/>
  <c r="AJ115" i="5" s="1"/>
  <c r="AF116" i="5"/>
  <c r="AG116" i="5" s="1"/>
  <c r="E125" i="5"/>
  <c r="F125" i="5" s="1"/>
  <c r="T120" i="5"/>
  <c r="U120" i="5" s="1"/>
  <c r="B126" i="5"/>
  <c r="C126" i="5" s="1"/>
  <c r="W119" i="5"/>
  <c r="X119" i="5" s="1"/>
  <c r="AC117" i="5"/>
  <c r="AD117" i="5" s="1"/>
  <c r="Z118" i="5"/>
  <c r="AA118" i="5" s="1"/>
  <c r="H124" i="5"/>
  <c r="I124" i="5" s="1"/>
  <c r="N122" i="5"/>
  <c r="O122" i="5" s="1"/>
  <c r="Z119" i="5" l="1"/>
  <c r="AA119" i="5" s="1"/>
  <c r="AC118" i="5"/>
  <c r="AD118" i="5" s="1"/>
  <c r="W120" i="5"/>
  <c r="X120" i="5" s="1"/>
  <c r="B127" i="5"/>
  <c r="C127" i="5" s="1"/>
  <c r="T121" i="5"/>
  <c r="U121" i="5" s="1"/>
  <c r="E126" i="5"/>
  <c r="F126" i="5" s="1"/>
  <c r="AF117" i="5"/>
  <c r="AG117" i="5" s="1"/>
  <c r="AI116" i="5"/>
  <c r="AJ116" i="5" s="1"/>
  <c r="K124" i="5"/>
  <c r="L124" i="5" s="1"/>
  <c r="N123" i="5"/>
  <c r="O123" i="5" s="1"/>
  <c r="Q122" i="5"/>
  <c r="R122" i="5" s="1"/>
  <c r="H125" i="5"/>
  <c r="I125" i="5" s="1"/>
  <c r="N124" i="5" l="1"/>
  <c r="O124" i="5" s="1"/>
  <c r="Q123" i="5"/>
  <c r="R123" i="5" s="1"/>
  <c r="AI117" i="5"/>
  <c r="AJ117" i="5" s="1"/>
  <c r="B128" i="5"/>
  <c r="C128" i="5" s="1"/>
  <c r="H126" i="5"/>
  <c r="I126" i="5" s="1"/>
  <c r="K125" i="5"/>
  <c r="L125" i="5" s="1"/>
  <c r="AF118" i="5"/>
  <c r="AG118" i="5" s="1"/>
  <c r="E127" i="5"/>
  <c r="F127" i="5" s="1"/>
  <c r="T122" i="5"/>
  <c r="U122" i="5" s="1"/>
  <c r="W121" i="5"/>
  <c r="X121" i="5" s="1"/>
  <c r="AC119" i="5"/>
  <c r="AD119" i="5" s="1"/>
  <c r="Z120" i="5"/>
  <c r="AA120" i="5" s="1"/>
  <c r="T123" i="5" l="1"/>
  <c r="U123" i="5" s="1"/>
  <c r="E128" i="5"/>
  <c r="F128" i="5" s="1"/>
  <c r="H127" i="5"/>
  <c r="I127" i="5" s="1"/>
  <c r="B129" i="5"/>
  <c r="C129" i="5" s="1"/>
  <c r="AI118" i="5"/>
  <c r="AJ118" i="5" s="1"/>
  <c r="Z121" i="5"/>
  <c r="AA121" i="5" s="1"/>
  <c r="Q124" i="5"/>
  <c r="R124" i="5" s="1"/>
  <c r="AC120" i="5"/>
  <c r="AD120" i="5" s="1"/>
  <c r="W122" i="5"/>
  <c r="X122" i="5" s="1"/>
  <c r="AF119" i="5"/>
  <c r="AG119" i="5" s="1"/>
  <c r="N125" i="5"/>
  <c r="O125" i="5" s="1"/>
  <c r="K126" i="5"/>
  <c r="L126" i="5" s="1"/>
  <c r="N126" i="5" l="1"/>
  <c r="O126" i="5" s="1"/>
  <c r="AF120" i="5"/>
  <c r="AG120" i="5" s="1"/>
  <c r="W123" i="5"/>
  <c r="X123" i="5" s="1"/>
  <c r="AC121" i="5"/>
  <c r="AD121" i="5" s="1"/>
  <c r="Q125" i="5"/>
  <c r="R125" i="5" s="1"/>
  <c r="Z122" i="5"/>
  <c r="AA122" i="5" s="1"/>
  <c r="AI119" i="5"/>
  <c r="AJ119" i="5" s="1"/>
  <c r="B130" i="5"/>
  <c r="C130" i="5" s="1"/>
  <c r="E129" i="5"/>
  <c r="F129" i="5" s="1"/>
  <c r="K127" i="5"/>
  <c r="L127" i="5" s="1"/>
  <c r="T124" i="5"/>
  <c r="U124" i="5" s="1"/>
  <c r="H128" i="5"/>
  <c r="I128" i="5" s="1"/>
  <c r="T125" i="5" l="1"/>
  <c r="U125" i="5" s="1"/>
  <c r="K128" i="5"/>
  <c r="L128" i="5" s="1"/>
  <c r="E130" i="5"/>
  <c r="F130" i="5" s="1"/>
  <c r="B131" i="5"/>
  <c r="C131" i="5" s="1"/>
  <c r="AI120" i="5"/>
  <c r="AJ120" i="5" s="1"/>
  <c r="Z123" i="5"/>
  <c r="AA123" i="5" s="1"/>
  <c r="Q126" i="5"/>
  <c r="R126" i="5" s="1"/>
  <c r="AC122" i="5"/>
  <c r="AD122" i="5" s="1"/>
  <c r="W124" i="5"/>
  <c r="X124" i="5" s="1"/>
  <c r="AF121" i="5"/>
  <c r="AG121" i="5" s="1"/>
  <c r="H129" i="5"/>
  <c r="I129" i="5" s="1"/>
  <c r="N127" i="5"/>
  <c r="O127" i="5" s="1"/>
  <c r="AF122" i="5" l="1"/>
  <c r="AG122" i="5" s="1"/>
  <c r="W125" i="5"/>
  <c r="X125" i="5" s="1"/>
  <c r="AC123" i="5"/>
  <c r="AD123" i="5" s="1"/>
  <c r="Q127" i="5"/>
  <c r="R127" i="5" s="1"/>
  <c r="Z124" i="5"/>
  <c r="AA124" i="5" s="1"/>
  <c r="AI121" i="5"/>
  <c r="AJ121" i="5" s="1"/>
  <c r="B132" i="5"/>
  <c r="C132" i="5" s="1"/>
  <c r="E131" i="5"/>
  <c r="F131" i="5" s="1"/>
  <c r="K129" i="5"/>
  <c r="L129" i="5" s="1"/>
  <c r="N128" i="5"/>
  <c r="O128" i="5" s="1"/>
  <c r="T126" i="5"/>
  <c r="U126" i="5" s="1"/>
  <c r="H130" i="5"/>
  <c r="I130" i="5" s="1"/>
  <c r="N129" i="5" l="1"/>
  <c r="O129" i="5" s="1"/>
  <c r="K130" i="5"/>
  <c r="L130" i="5" s="1"/>
  <c r="E132" i="5"/>
  <c r="F132" i="5" s="1"/>
  <c r="B133" i="5"/>
  <c r="C133" i="5" s="1"/>
  <c r="AI122" i="5"/>
  <c r="AJ122" i="5" s="1"/>
  <c r="Q128" i="5"/>
  <c r="R128" i="5" s="1"/>
  <c r="AC124" i="5"/>
  <c r="AD124" i="5" s="1"/>
  <c r="W126" i="5"/>
  <c r="X126" i="5" s="1"/>
  <c r="H131" i="5"/>
  <c r="I131" i="5" s="1"/>
  <c r="T127" i="5"/>
  <c r="U127" i="5" s="1"/>
  <c r="AF123" i="5"/>
  <c r="AG123" i="5" s="1"/>
  <c r="Z125" i="5"/>
  <c r="AA125" i="5" s="1"/>
  <c r="W127" i="5" l="1"/>
  <c r="X127" i="5" s="1"/>
  <c r="Q129" i="5"/>
  <c r="R129" i="5" s="1"/>
  <c r="B134" i="5"/>
  <c r="C134" i="5" s="1"/>
  <c r="E133" i="5"/>
  <c r="F133" i="5" s="1"/>
  <c r="K131" i="5"/>
  <c r="L131" i="5" s="1"/>
  <c r="T128" i="5"/>
  <c r="U128" i="5" s="1"/>
  <c r="AI123" i="5"/>
  <c r="AJ123" i="5" s="1"/>
  <c r="AF124" i="5"/>
  <c r="AG124" i="5" s="1"/>
  <c r="N130" i="5"/>
  <c r="O130" i="5" s="1"/>
  <c r="Z126" i="5"/>
  <c r="AA126" i="5" s="1"/>
  <c r="H132" i="5"/>
  <c r="I132" i="5" s="1"/>
  <c r="AC125" i="5"/>
  <c r="AD125" i="5" s="1"/>
  <c r="N131" i="5" l="1"/>
  <c r="O131" i="5" s="1"/>
  <c r="AI124" i="5"/>
  <c r="AJ124" i="5" s="1"/>
  <c r="T129" i="5"/>
  <c r="U129" i="5" s="1"/>
  <c r="K132" i="5"/>
  <c r="L132" i="5" s="1"/>
  <c r="E134" i="5"/>
  <c r="F134" i="5" s="1"/>
  <c r="AC126" i="5"/>
  <c r="AD126" i="5" s="1"/>
  <c r="B135" i="5"/>
  <c r="C135" i="5" s="1"/>
  <c r="Q130" i="5"/>
  <c r="R130" i="5" s="1"/>
  <c r="W128" i="5"/>
  <c r="X128" i="5" s="1"/>
  <c r="H133" i="5"/>
  <c r="I133" i="5" s="1"/>
  <c r="Z127" i="5"/>
  <c r="AA127" i="5" s="1"/>
  <c r="AF125" i="5"/>
  <c r="AG125" i="5" s="1"/>
  <c r="W129" i="5" l="1"/>
  <c r="X129" i="5" s="1"/>
  <c r="Q131" i="5"/>
  <c r="R131" i="5" s="1"/>
  <c r="B136" i="5"/>
  <c r="C136" i="5" s="1"/>
  <c r="AC127" i="5"/>
  <c r="AD127" i="5" s="1"/>
  <c r="E135" i="5"/>
  <c r="F135" i="5" s="1"/>
  <c r="K133" i="5"/>
  <c r="L133" i="5" s="1"/>
  <c r="T130" i="5"/>
  <c r="U130" i="5" s="1"/>
  <c r="AF126" i="5"/>
  <c r="AG126" i="5" s="1"/>
  <c r="AI125" i="5"/>
  <c r="AJ125" i="5" s="1"/>
  <c r="N132" i="5"/>
  <c r="O132" i="5" s="1"/>
  <c r="Z128" i="5"/>
  <c r="AA128" i="5" s="1"/>
  <c r="H134" i="5"/>
  <c r="I134" i="5" s="1"/>
  <c r="AI126" i="5" l="1"/>
  <c r="AJ126" i="5" s="1"/>
  <c r="AF127" i="5"/>
  <c r="AG127" i="5" s="1"/>
  <c r="T131" i="5"/>
  <c r="U131" i="5" s="1"/>
  <c r="K134" i="5"/>
  <c r="L134" i="5" s="1"/>
  <c r="E136" i="5"/>
  <c r="F136" i="5" s="1"/>
  <c r="AC128" i="5"/>
  <c r="AD128" i="5" s="1"/>
  <c r="B137" i="5"/>
  <c r="C137" i="5" s="1"/>
  <c r="H135" i="5"/>
  <c r="I135" i="5" s="1"/>
  <c r="Q132" i="5"/>
  <c r="R132" i="5" s="1"/>
  <c r="W130" i="5"/>
  <c r="X130" i="5" s="1"/>
  <c r="Z129" i="5"/>
  <c r="AA129" i="5" s="1"/>
  <c r="N133" i="5"/>
  <c r="O133" i="5" s="1"/>
  <c r="W131" i="5" l="1"/>
  <c r="X131" i="5" s="1"/>
  <c r="Q133" i="5"/>
  <c r="R133" i="5" s="1"/>
  <c r="H136" i="5"/>
  <c r="I136" i="5" s="1"/>
  <c r="B138" i="5"/>
  <c r="C138" i="5" s="1"/>
  <c r="AC129" i="5"/>
  <c r="AD129" i="5" s="1"/>
  <c r="E137" i="5"/>
  <c r="F137" i="5" s="1"/>
  <c r="K135" i="5"/>
  <c r="L135" i="5" s="1"/>
  <c r="T132" i="5"/>
  <c r="U132" i="5" s="1"/>
  <c r="AF128" i="5"/>
  <c r="AG128" i="5" s="1"/>
  <c r="N134" i="5"/>
  <c r="O134" i="5" s="1"/>
  <c r="AI127" i="5"/>
  <c r="AJ127" i="5" s="1"/>
  <c r="Z130" i="5"/>
  <c r="AA130" i="5" s="1"/>
  <c r="N135" i="5" l="1"/>
  <c r="O135" i="5" s="1"/>
  <c r="K136" i="5"/>
  <c r="L136" i="5" s="1"/>
  <c r="T133" i="5"/>
  <c r="U133" i="5" s="1"/>
  <c r="E138" i="5"/>
  <c r="F138" i="5" s="1"/>
  <c r="B139" i="5"/>
  <c r="C139" i="5" s="1"/>
  <c r="Q134" i="5"/>
  <c r="R134" i="5" s="1"/>
  <c r="AF129" i="5"/>
  <c r="AG129" i="5" s="1"/>
  <c r="AC130" i="5"/>
  <c r="AD130" i="5" s="1"/>
  <c r="AI128" i="5"/>
  <c r="AJ128" i="5" s="1"/>
  <c r="Z131" i="5"/>
  <c r="AA131" i="5" s="1"/>
  <c r="H137" i="5"/>
  <c r="I137" i="5" s="1"/>
  <c r="W132" i="5"/>
  <c r="X132" i="5" s="1"/>
  <c r="W133" i="5" l="1"/>
  <c r="X133" i="5" s="1"/>
  <c r="H138" i="5"/>
  <c r="I138" i="5" s="1"/>
  <c r="Z132" i="5"/>
  <c r="AA132" i="5" s="1"/>
  <c r="AI129" i="5"/>
  <c r="AJ129" i="5" s="1"/>
  <c r="AC131" i="5"/>
  <c r="AD131" i="5" s="1"/>
  <c r="AF130" i="5"/>
  <c r="AG130" i="5" s="1"/>
  <c r="Q135" i="5"/>
  <c r="R135" i="5" s="1"/>
  <c r="B140" i="5"/>
  <c r="C140" i="5" s="1"/>
  <c r="E139" i="5"/>
  <c r="F139" i="5" s="1"/>
  <c r="T134" i="5"/>
  <c r="U134" i="5" s="1"/>
  <c r="K137" i="5"/>
  <c r="L137" i="5" s="1"/>
  <c r="N136" i="5"/>
  <c r="O136" i="5" s="1"/>
  <c r="K138" i="5" l="1"/>
  <c r="L138" i="5" s="1"/>
  <c r="T135" i="5"/>
  <c r="U135" i="5" s="1"/>
  <c r="E140" i="5"/>
  <c r="F140" i="5" s="1"/>
  <c r="B141" i="5"/>
  <c r="C141" i="5" s="1"/>
  <c r="Q136" i="5"/>
  <c r="R136" i="5" s="1"/>
  <c r="AF131" i="5"/>
  <c r="AG131" i="5" s="1"/>
  <c r="AC132" i="5"/>
  <c r="AD132" i="5" s="1"/>
  <c r="AI130" i="5"/>
  <c r="AJ130" i="5" s="1"/>
  <c r="Z133" i="5"/>
  <c r="AA133" i="5" s="1"/>
  <c r="N137" i="5"/>
  <c r="O137" i="5" s="1"/>
  <c r="W134" i="5"/>
  <c r="X134" i="5" s="1"/>
  <c r="H139" i="5"/>
  <c r="I139" i="5" s="1"/>
  <c r="H140" i="5" l="1"/>
  <c r="I140" i="5" s="1"/>
  <c r="W135" i="5"/>
  <c r="X135" i="5" s="1"/>
  <c r="N138" i="5"/>
  <c r="O138" i="5" s="1"/>
  <c r="Z134" i="5"/>
  <c r="AA134" i="5" s="1"/>
  <c r="AI131" i="5"/>
  <c r="AJ131" i="5" s="1"/>
  <c r="AC133" i="5"/>
  <c r="AD133" i="5" s="1"/>
  <c r="AF132" i="5"/>
  <c r="AG132" i="5" s="1"/>
  <c r="Q137" i="5"/>
  <c r="R137" i="5" s="1"/>
  <c r="B142" i="5"/>
  <c r="C142" i="5" s="1"/>
  <c r="E141" i="5"/>
  <c r="F141" i="5" s="1"/>
  <c r="T136" i="5"/>
  <c r="U136" i="5" s="1"/>
  <c r="K139" i="5"/>
  <c r="L139" i="5" s="1"/>
  <c r="Q138" i="5" l="1"/>
  <c r="R138" i="5" s="1"/>
  <c r="E142" i="5"/>
  <c r="F142" i="5" s="1"/>
  <c r="N139" i="5"/>
  <c r="O139" i="5" s="1"/>
  <c r="T137" i="5"/>
  <c r="U137" i="5" s="1"/>
  <c r="W136" i="5"/>
  <c r="X136" i="5" s="1"/>
  <c r="B143" i="5"/>
  <c r="C143" i="5" s="1"/>
  <c r="AC134" i="5"/>
  <c r="AD134" i="5" s="1"/>
  <c r="AI132" i="5"/>
  <c r="AJ132" i="5" s="1"/>
  <c r="Z135" i="5"/>
  <c r="AA135" i="5" s="1"/>
  <c r="K140" i="5"/>
  <c r="L140" i="5" s="1"/>
  <c r="AF133" i="5"/>
  <c r="AG133" i="5" s="1"/>
  <c r="H141" i="5"/>
  <c r="I141" i="5" s="1"/>
  <c r="K141" i="5" l="1"/>
  <c r="L141" i="5" s="1"/>
  <c r="AF134" i="5"/>
  <c r="AG134" i="5" s="1"/>
  <c r="Z136" i="5"/>
  <c r="AA136" i="5" s="1"/>
  <c r="AI133" i="5"/>
  <c r="AJ133" i="5" s="1"/>
  <c r="AC135" i="5"/>
  <c r="AD135" i="5" s="1"/>
  <c r="B144" i="5"/>
  <c r="C144" i="5" s="1"/>
  <c r="W137" i="5"/>
  <c r="X137" i="5" s="1"/>
  <c r="T138" i="5"/>
  <c r="U138" i="5" s="1"/>
  <c r="N140" i="5"/>
  <c r="O140" i="5" s="1"/>
  <c r="E143" i="5"/>
  <c r="F143" i="5" s="1"/>
  <c r="Q139" i="5"/>
  <c r="R139" i="5" s="1"/>
  <c r="H142" i="5"/>
  <c r="I142" i="5" s="1"/>
  <c r="Q140" i="5" l="1"/>
  <c r="R140" i="5" s="1"/>
  <c r="E144" i="5"/>
  <c r="F144" i="5" s="1"/>
  <c r="N141" i="5"/>
  <c r="O141" i="5" s="1"/>
  <c r="T139" i="5"/>
  <c r="U139" i="5" s="1"/>
  <c r="W138" i="5"/>
  <c r="X138" i="5" s="1"/>
  <c r="B145" i="5"/>
  <c r="C145" i="5" s="1"/>
  <c r="AC136" i="5"/>
  <c r="AD136" i="5" s="1"/>
  <c r="AI134" i="5"/>
  <c r="AJ134" i="5" s="1"/>
  <c r="Z137" i="5"/>
  <c r="AA137" i="5" s="1"/>
  <c r="AF135" i="5"/>
  <c r="AG135" i="5" s="1"/>
  <c r="H143" i="5"/>
  <c r="I143" i="5" s="1"/>
  <c r="K142" i="5"/>
  <c r="L142" i="5" s="1"/>
  <c r="AF136" i="5" l="1"/>
  <c r="AG136" i="5" s="1"/>
  <c r="AI135" i="5"/>
  <c r="AJ135" i="5" s="1"/>
  <c r="B146" i="5"/>
  <c r="C146" i="5" s="1"/>
  <c r="W139" i="5"/>
  <c r="X139" i="5" s="1"/>
  <c r="T140" i="5"/>
  <c r="U140" i="5" s="1"/>
  <c r="N142" i="5"/>
  <c r="O142" i="5" s="1"/>
  <c r="K143" i="5"/>
  <c r="L143" i="5" s="1"/>
  <c r="E145" i="5"/>
  <c r="F145" i="5" s="1"/>
  <c r="H144" i="5"/>
  <c r="I144" i="5" s="1"/>
  <c r="Q141" i="5"/>
  <c r="R141" i="5" s="1"/>
  <c r="Z138" i="5"/>
  <c r="AA138" i="5" s="1"/>
  <c r="AC137" i="5"/>
  <c r="AD137" i="5" s="1"/>
  <c r="Z139" i="5" l="1"/>
  <c r="AA139" i="5" s="1"/>
  <c r="Q142" i="5"/>
  <c r="R142" i="5" s="1"/>
  <c r="H145" i="5"/>
  <c r="I145" i="5" s="1"/>
  <c r="E146" i="5"/>
  <c r="F146" i="5" s="1"/>
  <c r="K144" i="5"/>
  <c r="L144" i="5" s="1"/>
  <c r="N143" i="5"/>
  <c r="O143" i="5" s="1"/>
  <c r="T141" i="5"/>
  <c r="U141" i="5" s="1"/>
  <c r="W140" i="5"/>
  <c r="X140" i="5" s="1"/>
  <c r="B147" i="5"/>
  <c r="C147" i="5" s="1"/>
  <c r="AI136" i="5"/>
  <c r="AJ136" i="5" s="1"/>
  <c r="AC138" i="5"/>
  <c r="AD138" i="5" s="1"/>
  <c r="AF137" i="5"/>
  <c r="AG137" i="5" s="1"/>
  <c r="AI137" i="5" l="1"/>
  <c r="AJ137" i="5" s="1"/>
  <c r="B148" i="5"/>
  <c r="C148" i="5" s="1"/>
  <c r="W141" i="5"/>
  <c r="X141" i="5" s="1"/>
  <c r="T142" i="5"/>
  <c r="U142" i="5" s="1"/>
  <c r="K145" i="5"/>
  <c r="L145" i="5" s="1"/>
  <c r="E147" i="5"/>
  <c r="F147" i="5" s="1"/>
  <c r="H146" i="5"/>
  <c r="I146" i="5" s="1"/>
  <c r="Q143" i="5"/>
  <c r="R143" i="5" s="1"/>
  <c r="AF138" i="5"/>
  <c r="AG138" i="5" s="1"/>
  <c r="AC139" i="5"/>
  <c r="AD139" i="5" s="1"/>
  <c r="N144" i="5"/>
  <c r="O144" i="5" s="1"/>
  <c r="Z140" i="5"/>
  <c r="AA140" i="5" s="1"/>
  <c r="AC140" i="5" l="1"/>
  <c r="AD140" i="5" s="1"/>
  <c r="Q144" i="5"/>
  <c r="R144" i="5" s="1"/>
  <c r="E148" i="5"/>
  <c r="F148" i="5" s="1"/>
  <c r="K146" i="5"/>
  <c r="L146" i="5" s="1"/>
  <c r="T143" i="5"/>
  <c r="U143" i="5" s="1"/>
  <c r="W142" i="5"/>
  <c r="X142" i="5" s="1"/>
  <c r="Z141" i="5"/>
  <c r="AA141" i="5" s="1"/>
  <c r="B149" i="5"/>
  <c r="C149" i="5" s="1"/>
  <c r="N145" i="5"/>
  <c r="O145" i="5" s="1"/>
  <c r="AI138" i="5"/>
  <c r="AJ138" i="5" s="1"/>
  <c r="AF139" i="5"/>
  <c r="AG139" i="5" s="1"/>
  <c r="H147" i="5"/>
  <c r="I147" i="5" s="1"/>
  <c r="AI139" i="5" l="1"/>
  <c r="AJ139" i="5" s="1"/>
  <c r="N146" i="5"/>
  <c r="O146" i="5" s="1"/>
  <c r="B150" i="5"/>
  <c r="C150" i="5" s="1"/>
  <c r="W143" i="5"/>
  <c r="X143" i="5" s="1"/>
  <c r="T144" i="5"/>
  <c r="U144" i="5" s="1"/>
  <c r="K147" i="5"/>
  <c r="L147" i="5" s="1"/>
  <c r="E149" i="5"/>
  <c r="F149" i="5" s="1"/>
  <c r="H148" i="5"/>
  <c r="I148" i="5" s="1"/>
  <c r="Q145" i="5"/>
  <c r="R145" i="5" s="1"/>
  <c r="AC141" i="5"/>
  <c r="AD141" i="5" s="1"/>
  <c r="AF140" i="5"/>
  <c r="AG140" i="5" s="1"/>
  <c r="Z142" i="5"/>
  <c r="AA142" i="5" s="1"/>
  <c r="AC142" i="5" l="1"/>
  <c r="AD142" i="5" s="1"/>
  <c r="Q146" i="5"/>
  <c r="R146" i="5" s="1"/>
  <c r="H149" i="5"/>
  <c r="I149" i="5" s="1"/>
  <c r="E150" i="5"/>
  <c r="F150" i="5" s="1"/>
  <c r="K148" i="5"/>
  <c r="L148" i="5" s="1"/>
  <c r="T145" i="5"/>
  <c r="U145" i="5" s="1"/>
  <c r="W144" i="5"/>
  <c r="X144" i="5" s="1"/>
  <c r="B151" i="5"/>
  <c r="C151" i="5" s="1"/>
  <c r="AI140" i="5"/>
  <c r="AJ140" i="5" s="1"/>
  <c r="Z143" i="5"/>
  <c r="AA143" i="5" s="1"/>
  <c r="AF141" i="5"/>
  <c r="AG141" i="5" s="1"/>
  <c r="N147" i="5"/>
  <c r="O147" i="5" s="1"/>
  <c r="Z144" i="5" l="1"/>
  <c r="AA144" i="5" s="1"/>
  <c r="AI141" i="5"/>
  <c r="AJ141" i="5" s="1"/>
  <c r="B152" i="5"/>
  <c r="C152" i="5" s="1"/>
  <c r="W145" i="5"/>
  <c r="X145" i="5" s="1"/>
  <c r="T146" i="5"/>
  <c r="U146" i="5" s="1"/>
  <c r="K149" i="5"/>
  <c r="L149" i="5" s="1"/>
  <c r="E151" i="5"/>
  <c r="F151" i="5" s="1"/>
  <c r="H150" i="5"/>
  <c r="I150" i="5" s="1"/>
  <c r="Q147" i="5"/>
  <c r="R147" i="5" s="1"/>
  <c r="N148" i="5"/>
  <c r="O148" i="5" s="1"/>
  <c r="AC143" i="5"/>
  <c r="AD143" i="5" s="1"/>
  <c r="AF142" i="5"/>
  <c r="AG142" i="5" s="1"/>
  <c r="N149" i="5" l="1"/>
  <c r="O149" i="5" s="1"/>
  <c r="Q148" i="5"/>
  <c r="R148" i="5" s="1"/>
  <c r="H151" i="5"/>
  <c r="I151" i="5" s="1"/>
  <c r="E152" i="5"/>
  <c r="F152" i="5" s="1"/>
  <c r="T147" i="5"/>
  <c r="U147" i="5" s="1"/>
  <c r="W146" i="5"/>
  <c r="X146" i="5" s="1"/>
  <c r="B153" i="5"/>
  <c r="C153" i="5" s="1"/>
  <c r="AI142" i="5"/>
  <c r="AJ142" i="5" s="1"/>
  <c r="AF143" i="5"/>
  <c r="AG143" i="5" s="1"/>
  <c r="AC144" i="5"/>
  <c r="AD144" i="5" s="1"/>
  <c r="K150" i="5"/>
  <c r="L150" i="5" s="1"/>
  <c r="Z145" i="5"/>
  <c r="AA145" i="5" s="1"/>
  <c r="K151" i="5" l="1"/>
  <c r="L151" i="5" s="1"/>
  <c r="AC145" i="5"/>
  <c r="AD145" i="5" s="1"/>
  <c r="AF144" i="5"/>
  <c r="AG144" i="5" s="1"/>
  <c r="AI143" i="5"/>
  <c r="AJ143" i="5" s="1"/>
  <c r="B154" i="5"/>
  <c r="C154" i="5" s="1"/>
  <c r="W147" i="5"/>
  <c r="X147" i="5" s="1"/>
  <c r="T148" i="5"/>
  <c r="U148" i="5" s="1"/>
  <c r="E153" i="5"/>
  <c r="F153" i="5" s="1"/>
  <c r="H152" i="5"/>
  <c r="I152" i="5" s="1"/>
  <c r="Z146" i="5"/>
  <c r="AA146" i="5" s="1"/>
  <c r="N150" i="5"/>
  <c r="O150" i="5" s="1"/>
  <c r="Q149" i="5"/>
  <c r="R149" i="5" s="1"/>
  <c r="Q150" i="5" l="1"/>
  <c r="R150" i="5" s="1"/>
  <c r="N151" i="5"/>
  <c r="O151" i="5" s="1"/>
  <c r="Z147" i="5"/>
  <c r="AA147" i="5" s="1"/>
  <c r="H153" i="5"/>
  <c r="I153" i="5" s="1"/>
  <c r="E154" i="5"/>
  <c r="F154" i="5" s="1"/>
  <c r="T149" i="5"/>
  <c r="U149" i="5" s="1"/>
  <c r="W148" i="5"/>
  <c r="X148" i="5" s="1"/>
  <c r="B155" i="5"/>
  <c r="C155" i="5" s="1"/>
  <c r="AI144" i="5"/>
  <c r="AJ144" i="5" s="1"/>
  <c r="AF145" i="5"/>
  <c r="AG145" i="5" s="1"/>
  <c r="AC146" i="5"/>
  <c r="AD146" i="5" s="1"/>
  <c r="K152" i="5"/>
  <c r="L152" i="5" s="1"/>
  <c r="AC147" i="5" l="1"/>
  <c r="AD147" i="5" s="1"/>
  <c r="AF146" i="5"/>
  <c r="AG146" i="5" s="1"/>
  <c r="AI145" i="5"/>
  <c r="AJ145" i="5" s="1"/>
  <c r="B156" i="5"/>
  <c r="C156" i="5" s="1"/>
  <c r="W149" i="5"/>
  <c r="X149" i="5" s="1"/>
  <c r="T150" i="5"/>
  <c r="U150" i="5" s="1"/>
  <c r="E155" i="5"/>
  <c r="F155" i="5" s="1"/>
  <c r="Z148" i="5"/>
  <c r="AA148" i="5" s="1"/>
  <c r="N152" i="5"/>
  <c r="O152" i="5" s="1"/>
  <c r="K153" i="5"/>
  <c r="L153" i="5" s="1"/>
  <c r="Q151" i="5"/>
  <c r="R151" i="5" s="1"/>
  <c r="H154" i="5"/>
  <c r="I154" i="5" s="1"/>
  <c r="Q152" i="5" l="1"/>
  <c r="R152" i="5" s="1"/>
  <c r="K154" i="5"/>
  <c r="L154" i="5" s="1"/>
  <c r="N153" i="5"/>
  <c r="O153" i="5" s="1"/>
  <c r="Z149" i="5"/>
  <c r="AA149" i="5" s="1"/>
  <c r="E156" i="5"/>
  <c r="F156" i="5" s="1"/>
  <c r="T151" i="5"/>
  <c r="U151" i="5" s="1"/>
  <c r="W150" i="5"/>
  <c r="X150" i="5" s="1"/>
  <c r="B157" i="5"/>
  <c r="C157" i="5" s="1"/>
  <c r="AI146" i="5"/>
  <c r="AJ146" i="5" s="1"/>
  <c r="AF147" i="5"/>
  <c r="AG147" i="5" s="1"/>
  <c r="H155" i="5"/>
  <c r="I155" i="5" s="1"/>
  <c r="AC148" i="5"/>
  <c r="AD148" i="5" s="1"/>
  <c r="AC149" i="5" l="1"/>
  <c r="AD149" i="5" s="1"/>
  <c r="H156" i="5"/>
  <c r="I156" i="5" s="1"/>
  <c r="AF148" i="5"/>
  <c r="AG148" i="5" s="1"/>
  <c r="AI147" i="5"/>
  <c r="AJ147" i="5" s="1"/>
  <c r="B158" i="5"/>
  <c r="C158" i="5" s="1"/>
  <c r="W151" i="5"/>
  <c r="X151" i="5" s="1"/>
  <c r="T152" i="5"/>
  <c r="U152" i="5" s="1"/>
  <c r="E157" i="5"/>
  <c r="F157" i="5" s="1"/>
  <c r="Z150" i="5"/>
  <c r="AA150" i="5" s="1"/>
  <c r="N154" i="5"/>
  <c r="O154" i="5" s="1"/>
  <c r="K155" i="5"/>
  <c r="L155" i="5" s="1"/>
  <c r="Q153" i="5"/>
  <c r="R153" i="5" s="1"/>
  <c r="Q154" i="5" l="1"/>
  <c r="R154" i="5" s="1"/>
  <c r="K156" i="5"/>
  <c r="L156" i="5" s="1"/>
  <c r="N155" i="5"/>
  <c r="O155" i="5" s="1"/>
  <c r="Z151" i="5"/>
  <c r="AA151" i="5" s="1"/>
  <c r="E158" i="5"/>
  <c r="F158" i="5" s="1"/>
  <c r="T153" i="5"/>
  <c r="U153" i="5" s="1"/>
  <c r="W152" i="5"/>
  <c r="X152" i="5" s="1"/>
  <c r="B159" i="5"/>
  <c r="C159" i="5" s="1"/>
  <c r="AI148" i="5"/>
  <c r="AJ148" i="5" s="1"/>
  <c r="AF149" i="5"/>
  <c r="AG149" i="5" s="1"/>
  <c r="H157" i="5"/>
  <c r="I157" i="5" s="1"/>
  <c r="AC150" i="5"/>
  <c r="AD150" i="5" s="1"/>
  <c r="AF150" i="5" l="1"/>
  <c r="AG150" i="5" s="1"/>
  <c r="B160" i="5"/>
  <c r="C160" i="5" s="1"/>
  <c r="K157" i="5"/>
  <c r="L157" i="5" s="1"/>
  <c r="AI149" i="5"/>
  <c r="AJ149" i="5" s="1"/>
  <c r="W153" i="5"/>
  <c r="X153" i="5" s="1"/>
  <c r="T154" i="5"/>
  <c r="U154" i="5" s="1"/>
  <c r="E159" i="5"/>
  <c r="F159" i="5" s="1"/>
  <c r="Z152" i="5"/>
  <c r="AA152" i="5" s="1"/>
  <c r="N156" i="5"/>
  <c r="O156" i="5" s="1"/>
  <c r="AC151" i="5"/>
  <c r="AD151" i="5" s="1"/>
  <c r="Q155" i="5"/>
  <c r="R155" i="5" s="1"/>
  <c r="H158" i="5"/>
  <c r="I158" i="5" s="1"/>
  <c r="H159" i="5" l="1"/>
  <c r="I159" i="5" s="1"/>
  <c r="Q156" i="5"/>
  <c r="R156" i="5" s="1"/>
  <c r="AC152" i="5"/>
  <c r="AD152" i="5" s="1"/>
  <c r="N157" i="5"/>
  <c r="O157" i="5" s="1"/>
  <c r="Z153" i="5"/>
  <c r="AA153" i="5" s="1"/>
  <c r="E160" i="5"/>
  <c r="F160" i="5" s="1"/>
  <c r="T155" i="5"/>
  <c r="U155" i="5" s="1"/>
  <c r="W154" i="5"/>
  <c r="X154" i="5" s="1"/>
  <c r="AI150" i="5"/>
  <c r="AJ150" i="5" s="1"/>
  <c r="K158" i="5"/>
  <c r="L158" i="5" s="1"/>
  <c r="B161" i="5"/>
  <c r="C161" i="5" s="1"/>
  <c r="AF151" i="5"/>
  <c r="AG151" i="5" s="1"/>
  <c r="B162" i="5" l="1"/>
  <c r="C162" i="5" s="1"/>
  <c r="K159" i="5"/>
  <c r="L159" i="5" s="1"/>
  <c r="AI151" i="5"/>
  <c r="AJ151" i="5" s="1"/>
  <c r="W155" i="5"/>
  <c r="X155" i="5" s="1"/>
  <c r="T156" i="5"/>
  <c r="U156" i="5" s="1"/>
  <c r="E161" i="5"/>
  <c r="F161" i="5" s="1"/>
  <c r="Z154" i="5"/>
  <c r="AA154" i="5" s="1"/>
  <c r="N158" i="5"/>
  <c r="O158" i="5" s="1"/>
  <c r="AC153" i="5"/>
  <c r="AD153" i="5" s="1"/>
  <c r="Q157" i="5"/>
  <c r="R157" i="5" s="1"/>
  <c r="AF152" i="5"/>
  <c r="AG152" i="5" s="1"/>
  <c r="H160" i="5"/>
  <c r="I160" i="5" s="1"/>
  <c r="Q158" i="5" l="1"/>
  <c r="R158" i="5" s="1"/>
  <c r="AC154" i="5"/>
  <c r="AD154" i="5" s="1"/>
  <c r="E162" i="5"/>
  <c r="F162" i="5" s="1"/>
  <c r="T157" i="5"/>
  <c r="U157" i="5" s="1"/>
  <c r="W156" i="5"/>
  <c r="X156" i="5" s="1"/>
  <c r="AI152" i="5"/>
  <c r="AJ152" i="5" s="1"/>
  <c r="Z155" i="5"/>
  <c r="AA155" i="5" s="1"/>
  <c r="K160" i="5"/>
  <c r="L160" i="5" s="1"/>
  <c r="H161" i="5"/>
  <c r="I161" i="5" s="1"/>
  <c r="AF153" i="5"/>
  <c r="AG153" i="5" s="1"/>
  <c r="N159" i="5"/>
  <c r="O159" i="5" s="1"/>
  <c r="B163" i="5"/>
  <c r="C163" i="5" s="1"/>
  <c r="AI153" i="5" l="1"/>
  <c r="AJ153" i="5" s="1"/>
  <c r="W157" i="5"/>
  <c r="X157" i="5" s="1"/>
  <c r="K161" i="5"/>
  <c r="L161" i="5" s="1"/>
  <c r="AC155" i="5"/>
  <c r="AD155" i="5" s="1"/>
  <c r="H162" i="5"/>
  <c r="I162" i="5" s="1"/>
  <c r="T158" i="5"/>
  <c r="U158" i="5" s="1"/>
  <c r="E163" i="5"/>
  <c r="F163" i="5" s="1"/>
  <c r="B164" i="5"/>
  <c r="C164" i="5" s="1"/>
  <c r="N160" i="5"/>
  <c r="O160" i="5" s="1"/>
  <c r="Q159" i="5"/>
  <c r="R159" i="5" s="1"/>
  <c r="AF154" i="5"/>
  <c r="AG154" i="5" s="1"/>
  <c r="Z156" i="5"/>
  <c r="AA156" i="5" s="1"/>
  <c r="AF155" i="5" l="1"/>
  <c r="AG155" i="5" s="1"/>
  <c r="Q160" i="5"/>
  <c r="R160" i="5" s="1"/>
  <c r="N161" i="5"/>
  <c r="O161" i="5" s="1"/>
  <c r="B165" i="5"/>
  <c r="C165" i="5" s="1"/>
  <c r="E164" i="5"/>
  <c r="F164" i="5" s="1"/>
  <c r="T159" i="5"/>
  <c r="U159" i="5" s="1"/>
  <c r="H163" i="5"/>
  <c r="I163" i="5" s="1"/>
  <c r="AC156" i="5"/>
  <c r="AD156" i="5" s="1"/>
  <c r="K162" i="5"/>
  <c r="L162" i="5" s="1"/>
  <c r="W158" i="5"/>
  <c r="X158" i="5" s="1"/>
  <c r="Z157" i="5"/>
  <c r="AA157" i="5" s="1"/>
  <c r="AI154" i="5"/>
  <c r="AJ154" i="5" s="1"/>
  <c r="W159" i="5" l="1"/>
  <c r="X159" i="5" s="1"/>
  <c r="K163" i="5"/>
  <c r="L163" i="5" s="1"/>
  <c r="AC157" i="5"/>
  <c r="AD157" i="5" s="1"/>
  <c r="T160" i="5"/>
  <c r="U160" i="5" s="1"/>
  <c r="E165" i="5"/>
  <c r="F165" i="5" s="1"/>
  <c r="B166" i="5"/>
  <c r="C166" i="5" s="1"/>
  <c r="N162" i="5"/>
  <c r="O162" i="5" s="1"/>
  <c r="AI155" i="5"/>
  <c r="AJ155" i="5" s="1"/>
  <c r="Q161" i="5"/>
  <c r="R161" i="5" s="1"/>
  <c r="AF156" i="5"/>
  <c r="AG156" i="5" s="1"/>
  <c r="Z158" i="5"/>
  <c r="AA158" i="5" s="1"/>
  <c r="H164" i="5"/>
  <c r="I164" i="5" s="1"/>
  <c r="K164" i="5" l="1"/>
  <c r="L164" i="5" s="1"/>
  <c r="Z159" i="5"/>
  <c r="AA159" i="5" s="1"/>
  <c r="AF157" i="5"/>
  <c r="AG157" i="5" s="1"/>
  <c r="Q162" i="5"/>
  <c r="R162" i="5" s="1"/>
  <c r="AI156" i="5"/>
  <c r="AJ156" i="5" s="1"/>
  <c r="B167" i="5"/>
  <c r="C167" i="5" s="1"/>
  <c r="E166" i="5"/>
  <c r="F166" i="5" s="1"/>
  <c r="T161" i="5"/>
  <c r="U161" i="5" s="1"/>
  <c r="AC158" i="5"/>
  <c r="AD158" i="5" s="1"/>
  <c r="H165" i="5"/>
  <c r="I165" i="5" s="1"/>
  <c r="W160" i="5"/>
  <c r="X160" i="5" s="1"/>
  <c r="N163" i="5"/>
  <c r="O163" i="5" s="1"/>
  <c r="N164" i="5" l="1"/>
  <c r="O164" i="5" s="1"/>
  <c r="W161" i="5"/>
  <c r="X161" i="5" s="1"/>
  <c r="H166" i="5"/>
  <c r="I166" i="5" s="1"/>
  <c r="AC159" i="5"/>
  <c r="AD159" i="5" s="1"/>
  <c r="T162" i="5"/>
  <c r="U162" i="5" s="1"/>
  <c r="E167" i="5"/>
  <c r="F167" i="5" s="1"/>
  <c r="B168" i="5"/>
  <c r="C168" i="5" s="1"/>
  <c r="AI157" i="5"/>
  <c r="AJ157" i="5" s="1"/>
  <c r="Q163" i="5"/>
  <c r="R163" i="5" s="1"/>
  <c r="AF158" i="5"/>
  <c r="AG158" i="5" s="1"/>
  <c r="Z160" i="5"/>
  <c r="AA160" i="5" s="1"/>
  <c r="K165" i="5"/>
  <c r="L165" i="5" s="1"/>
  <c r="Q164" i="5" l="1"/>
  <c r="R164" i="5" s="1"/>
  <c r="AI158" i="5"/>
  <c r="AJ158" i="5" s="1"/>
  <c r="E168" i="5"/>
  <c r="F168" i="5" s="1"/>
  <c r="T163" i="5"/>
  <c r="U163" i="5" s="1"/>
  <c r="AC160" i="5"/>
  <c r="AD160" i="5" s="1"/>
  <c r="K166" i="5"/>
  <c r="L166" i="5" s="1"/>
  <c r="W162" i="5"/>
  <c r="X162" i="5" s="1"/>
  <c r="N165" i="5"/>
  <c r="O165" i="5" s="1"/>
  <c r="AF159" i="5"/>
  <c r="AG159" i="5" s="1"/>
  <c r="H167" i="5"/>
  <c r="I167" i="5" s="1"/>
  <c r="Z161" i="5"/>
  <c r="AA161" i="5" s="1"/>
  <c r="B169" i="5"/>
  <c r="C169" i="5" s="1"/>
  <c r="AF160" i="5" l="1"/>
  <c r="AG160" i="5" s="1"/>
  <c r="N166" i="5"/>
  <c r="O166" i="5" s="1"/>
  <c r="W163" i="5"/>
  <c r="X163" i="5" s="1"/>
  <c r="K167" i="5"/>
  <c r="L167" i="5" s="1"/>
  <c r="T164" i="5"/>
  <c r="U164" i="5" s="1"/>
  <c r="E169" i="5"/>
  <c r="F169" i="5" s="1"/>
  <c r="B170" i="5"/>
  <c r="C170" i="5" s="1"/>
  <c r="AI159" i="5"/>
  <c r="AJ159" i="5" s="1"/>
  <c r="Z162" i="5"/>
  <c r="AA162" i="5" s="1"/>
  <c r="Q165" i="5"/>
  <c r="R165" i="5" s="1"/>
  <c r="H168" i="5"/>
  <c r="I168" i="5" s="1"/>
  <c r="AC161" i="5"/>
  <c r="AD161" i="5" s="1"/>
  <c r="Z163" i="5" l="1"/>
  <c r="AA163" i="5" s="1"/>
  <c r="B171" i="5"/>
  <c r="C171" i="5" s="1"/>
  <c r="E170" i="5"/>
  <c r="F170" i="5" s="1"/>
  <c r="T165" i="5"/>
  <c r="U165" i="5" s="1"/>
  <c r="K168" i="5"/>
  <c r="L168" i="5" s="1"/>
  <c r="W164" i="5"/>
  <c r="X164" i="5" s="1"/>
  <c r="AC162" i="5"/>
  <c r="AD162" i="5" s="1"/>
  <c r="H169" i="5"/>
  <c r="I169" i="5" s="1"/>
  <c r="Q166" i="5"/>
  <c r="R166" i="5" s="1"/>
  <c r="N167" i="5"/>
  <c r="O167" i="5" s="1"/>
  <c r="AI160" i="5"/>
  <c r="AJ160" i="5" s="1"/>
  <c r="AF161" i="5"/>
  <c r="AG161" i="5" s="1"/>
  <c r="Q167" i="5" l="1"/>
  <c r="R167" i="5" s="1"/>
  <c r="W165" i="5"/>
  <c r="X165" i="5" s="1"/>
  <c r="K169" i="5"/>
  <c r="L169" i="5" s="1"/>
  <c r="T166" i="5"/>
  <c r="U166" i="5" s="1"/>
  <c r="E171" i="5"/>
  <c r="F171" i="5" s="1"/>
  <c r="AF162" i="5"/>
  <c r="AG162" i="5" s="1"/>
  <c r="B172" i="5"/>
  <c r="C172" i="5" s="1"/>
  <c r="AI161" i="5"/>
  <c r="AJ161" i="5" s="1"/>
  <c r="N168" i="5"/>
  <c r="O168" i="5" s="1"/>
  <c r="H170" i="5"/>
  <c r="I170" i="5" s="1"/>
  <c r="AC163" i="5"/>
  <c r="AD163" i="5" s="1"/>
  <c r="Z164" i="5"/>
  <c r="AA164" i="5" s="1"/>
  <c r="AI162" i="5" l="1"/>
  <c r="AJ162" i="5" s="1"/>
  <c r="B173" i="5"/>
  <c r="C173" i="5" s="1"/>
  <c r="E172" i="5"/>
  <c r="F172" i="5" s="1"/>
  <c r="Z165" i="5"/>
  <c r="AA165" i="5" s="1"/>
  <c r="W166" i="5"/>
  <c r="X166" i="5" s="1"/>
  <c r="T167" i="5"/>
  <c r="U167" i="5" s="1"/>
  <c r="K170" i="5"/>
  <c r="L170" i="5" s="1"/>
  <c r="AC164" i="5"/>
  <c r="AD164" i="5" s="1"/>
  <c r="Q168" i="5"/>
  <c r="R168" i="5" s="1"/>
  <c r="N169" i="5"/>
  <c r="O169" i="5" s="1"/>
  <c r="AF163" i="5"/>
  <c r="AG163" i="5" s="1"/>
  <c r="H171" i="5"/>
  <c r="I171" i="5" s="1"/>
  <c r="AF164" i="5" l="1"/>
  <c r="AG164" i="5" s="1"/>
  <c r="Q169" i="5"/>
  <c r="R169" i="5" s="1"/>
  <c r="AC165" i="5"/>
  <c r="AD165" i="5" s="1"/>
  <c r="K171" i="5"/>
  <c r="L171" i="5" s="1"/>
  <c r="T168" i="5"/>
  <c r="U168" i="5" s="1"/>
  <c r="W167" i="5"/>
  <c r="X167" i="5" s="1"/>
  <c r="Z166" i="5"/>
  <c r="AA166" i="5" s="1"/>
  <c r="E173" i="5"/>
  <c r="F173" i="5" s="1"/>
  <c r="B174" i="5"/>
  <c r="C174" i="5" s="1"/>
  <c r="H172" i="5"/>
  <c r="I172" i="5" s="1"/>
  <c r="AI163" i="5"/>
  <c r="AJ163" i="5" s="1"/>
  <c r="N170" i="5"/>
  <c r="O170" i="5" s="1"/>
  <c r="H173" i="5" l="1"/>
  <c r="I173" i="5" s="1"/>
  <c r="B175" i="5"/>
  <c r="C175" i="5" s="1"/>
  <c r="E174" i="5"/>
  <c r="F174" i="5" s="1"/>
  <c r="W168" i="5"/>
  <c r="X168" i="5" s="1"/>
  <c r="T169" i="5"/>
  <c r="U169" i="5" s="1"/>
  <c r="K172" i="5"/>
  <c r="L172" i="5" s="1"/>
  <c r="AC166" i="5"/>
  <c r="AD166" i="5" s="1"/>
  <c r="Q170" i="5"/>
  <c r="R170" i="5" s="1"/>
  <c r="AI164" i="5"/>
  <c r="AJ164" i="5" s="1"/>
  <c r="N171" i="5"/>
  <c r="O171" i="5" s="1"/>
  <c r="Z167" i="5"/>
  <c r="AA167" i="5" s="1"/>
  <c r="AF165" i="5"/>
  <c r="AG165" i="5" s="1"/>
  <c r="Z168" i="5" l="1"/>
  <c r="AA168" i="5" s="1"/>
  <c r="N172" i="5"/>
  <c r="O172" i="5" s="1"/>
  <c r="AI165" i="5"/>
  <c r="AJ165" i="5" s="1"/>
  <c r="Q171" i="5"/>
  <c r="R171" i="5" s="1"/>
  <c r="AC167" i="5"/>
  <c r="AD167" i="5" s="1"/>
  <c r="T170" i="5"/>
  <c r="U170" i="5" s="1"/>
  <c r="W169" i="5"/>
  <c r="X169" i="5" s="1"/>
  <c r="E175" i="5"/>
  <c r="F175" i="5" s="1"/>
  <c r="B176" i="5"/>
  <c r="C176" i="5" s="1"/>
  <c r="AF166" i="5"/>
  <c r="AG166" i="5" s="1"/>
  <c r="H174" i="5"/>
  <c r="I174" i="5" s="1"/>
  <c r="K173" i="5"/>
  <c r="L173" i="5" s="1"/>
  <c r="H175" i="5" l="1"/>
  <c r="I175" i="5" s="1"/>
  <c r="E176" i="5"/>
  <c r="F176" i="5" s="1"/>
  <c r="B177" i="5"/>
  <c r="C177" i="5" s="1"/>
  <c r="Q172" i="5"/>
  <c r="R172" i="5" s="1"/>
  <c r="K174" i="5"/>
  <c r="L174" i="5" s="1"/>
  <c r="AF167" i="5"/>
  <c r="AG167" i="5" s="1"/>
  <c r="W170" i="5"/>
  <c r="X170" i="5" s="1"/>
  <c r="T171" i="5"/>
  <c r="U171" i="5" s="1"/>
  <c r="AC168" i="5"/>
  <c r="AD168" i="5" s="1"/>
  <c r="AI166" i="5"/>
  <c r="AJ166" i="5" s="1"/>
  <c r="N173" i="5"/>
  <c r="O173" i="5" s="1"/>
  <c r="Z169" i="5"/>
  <c r="AA169" i="5" s="1"/>
  <c r="AC169" i="5" l="1"/>
  <c r="AD169" i="5" s="1"/>
  <c r="T172" i="5"/>
  <c r="U172" i="5" s="1"/>
  <c r="AF168" i="5"/>
  <c r="AG168" i="5" s="1"/>
  <c r="K175" i="5"/>
  <c r="L175" i="5" s="1"/>
  <c r="Q173" i="5"/>
  <c r="R173" i="5" s="1"/>
  <c r="B178" i="5"/>
  <c r="C178" i="5" s="1"/>
  <c r="E177" i="5"/>
  <c r="F177" i="5" s="1"/>
  <c r="AI167" i="5"/>
  <c r="AJ167" i="5" s="1"/>
  <c r="W171" i="5"/>
  <c r="X171" i="5" s="1"/>
  <c r="Z170" i="5"/>
  <c r="AA170" i="5" s="1"/>
  <c r="H176" i="5"/>
  <c r="I176" i="5" s="1"/>
  <c r="N174" i="5"/>
  <c r="O174" i="5" s="1"/>
  <c r="H177" i="5" l="1"/>
  <c r="I177" i="5" s="1"/>
  <c r="Z171" i="5"/>
  <c r="AA171" i="5" s="1"/>
  <c r="W172" i="5"/>
  <c r="X172" i="5" s="1"/>
  <c r="AI168" i="5"/>
  <c r="AJ168" i="5" s="1"/>
  <c r="E178" i="5"/>
  <c r="F178" i="5" s="1"/>
  <c r="B179" i="5"/>
  <c r="C179" i="5" s="1"/>
  <c r="Q174" i="5"/>
  <c r="R174" i="5" s="1"/>
  <c r="K176" i="5"/>
  <c r="L176" i="5" s="1"/>
  <c r="AF169" i="5"/>
  <c r="AG169" i="5" s="1"/>
  <c r="T173" i="5"/>
  <c r="U173" i="5" s="1"/>
  <c r="N175" i="5"/>
  <c r="O175" i="5" s="1"/>
  <c r="AC170" i="5"/>
  <c r="AD170" i="5" s="1"/>
  <c r="AC171" i="5" l="1"/>
  <c r="AD171" i="5" s="1"/>
  <c r="N176" i="5"/>
  <c r="O176" i="5" s="1"/>
  <c r="T174" i="5"/>
  <c r="U174" i="5" s="1"/>
  <c r="AF170" i="5"/>
  <c r="AG170" i="5" s="1"/>
  <c r="K177" i="5"/>
  <c r="L177" i="5" s="1"/>
  <c r="Q175" i="5"/>
  <c r="R175" i="5" s="1"/>
  <c r="B180" i="5"/>
  <c r="C180" i="5" s="1"/>
  <c r="E179" i="5"/>
  <c r="F179" i="5" s="1"/>
  <c r="AI169" i="5"/>
  <c r="AJ169" i="5" s="1"/>
  <c r="W173" i="5"/>
  <c r="X173" i="5" s="1"/>
  <c r="Z172" i="5"/>
  <c r="AA172" i="5" s="1"/>
  <c r="H178" i="5"/>
  <c r="I178" i="5" s="1"/>
  <c r="Z173" i="5" l="1"/>
  <c r="AA173" i="5" s="1"/>
  <c r="W174" i="5"/>
  <c r="X174" i="5" s="1"/>
  <c r="AI170" i="5"/>
  <c r="AJ170" i="5" s="1"/>
  <c r="E180" i="5"/>
  <c r="F180" i="5" s="1"/>
  <c r="B181" i="5"/>
  <c r="C181" i="5" s="1"/>
  <c r="Q176" i="5"/>
  <c r="R176" i="5" s="1"/>
  <c r="K178" i="5"/>
  <c r="L178" i="5" s="1"/>
  <c r="AF171" i="5"/>
  <c r="AG171" i="5" s="1"/>
  <c r="T175" i="5"/>
  <c r="U175" i="5" s="1"/>
  <c r="H179" i="5"/>
  <c r="I179" i="5" s="1"/>
  <c r="AC172" i="5"/>
  <c r="AD172" i="5" s="1"/>
  <c r="N177" i="5"/>
  <c r="O177" i="5" s="1"/>
  <c r="AC173" i="5" l="1"/>
  <c r="AD173" i="5" s="1"/>
  <c r="H180" i="5"/>
  <c r="I180" i="5" s="1"/>
  <c r="T176" i="5"/>
  <c r="U176" i="5" s="1"/>
  <c r="AF172" i="5"/>
  <c r="AG172" i="5" s="1"/>
  <c r="Q177" i="5"/>
  <c r="R177" i="5" s="1"/>
  <c r="B182" i="5"/>
  <c r="C182" i="5" s="1"/>
  <c r="E181" i="5"/>
  <c r="F181" i="5" s="1"/>
  <c r="AI171" i="5"/>
  <c r="AJ171" i="5" s="1"/>
  <c r="W175" i="5"/>
  <c r="X175" i="5" s="1"/>
  <c r="N178" i="5"/>
  <c r="O178" i="5" s="1"/>
  <c r="Z174" i="5"/>
  <c r="AA174" i="5" s="1"/>
  <c r="K179" i="5"/>
  <c r="L179" i="5" s="1"/>
  <c r="K180" i="5" l="1"/>
  <c r="L180" i="5" s="1"/>
  <c r="Z175" i="5"/>
  <c r="AA175" i="5" s="1"/>
  <c r="N179" i="5"/>
  <c r="O179" i="5" s="1"/>
  <c r="W176" i="5"/>
  <c r="X176" i="5" s="1"/>
  <c r="AI172" i="5"/>
  <c r="AJ172" i="5" s="1"/>
  <c r="E182" i="5"/>
  <c r="F182" i="5" s="1"/>
  <c r="B183" i="5"/>
  <c r="C183" i="5" s="1"/>
  <c r="Q178" i="5"/>
  <c r="R178" i="5" s="1"/>
  <c r="AF173" i="5"/>
  <c r="AG173" i="5" s="1"/>
  <c r="T177" i="5"/>
  <c r="U177" i="5" s="1"/>
  <c r="H181" i="5"/>
  <c r="I181" i="5" s="1"/>
  <c r="AC174" i="5"/>
  <c r="AD174" i="5" s="1"/>
  <c r="AC175" i="5" l="1"/>
  <c r="AD175" i="5" s="1"/>
  <c r="H182" i="5"/>
  <c r="I182" i="5" s="1"/>
  <c r="T178" i="5"/>
  <c r="U178" i="5" s="1"/>
  <c r="AF174" i="5"/>
  <c r="AG174" i="5" s="1"/>
  <c r="Q179" i="5"/>
  <c r="R179" i="5" s="1"/>
  <c r="B184" i="5"/>
  <c r="C184" i="5" s="1"/>
  <c r="E183" i="5"/>
  <c r="F183" i="5" s="1"/>
  <c r="AI173" i="5"/>
  <c r="AJ173" i="5" s="1"/>
  <c r="W177" i="5"/>
  <c r="X177" i="5" s="1"/>
  <c r="N180" i="5"/>
  <c r="O180" i="5" s="1"/>
  <c r="Z176" i="5"/>
  <c r="AA176" i="5" s="1"/>
  <c r="K181" i="5"/>
  <c r="L181" i="5" s="1"/>
  <c r="Z177" i="5" l="1"/>
  <c r="AA177" i="5" s="1"/>
  <c r="N181" i="5"/>
  <c r="O181" i="5" s="1"/>
  <c r="W178" i="5"/>
  <c r="X178" i="5" s="1"/>
  <c r="AI174" i="5"/>
  <c r="AJ174" i="5" s="1"/>
  <c r="E184" i="5"/>
  <c r="F184" i="5" s="1"/>
  <c r="B185" i="5"/>
  <c r="C185" i="5" s="1"/>
  <c r="Q180" i="5"/>
  <c r="R180" i="5" s="1"/>
  <c r="AF175" i="5"/>
  <c r="AG175" i="5" s="1"/>
  <c r="T179" i="5"/>
  <c r="U179" i="5" s="1"/>
  <c r="H183" i="5"/>
  <c r="I183" i="5" s="1"/>
  <c r="K182" i="5"/>
  <c r="L182" i="5" s="1"/>
  <c r="AC176" i="5"/>
  <c r="AD176" i="5" s="1"/>
  <c r="K183" i="5" l="1"/>
  <c r="L183" i="5" s="1"/>
  <c r="AF176" i="5"/>
  <c r="AG176" i="5" s="1"/>
  <c r="H184" i="5"/>
  <c r="I184" i="5" s="1"/>
  <c r="T180" i="5"/>
  <c r="U180" i="5" s="1"/>
  <c r="B186" i="5"/>
  <c r="C186" i="5" s="1"/>
  <c r="E185" i="5"/>
  <c r="F185" i="5" s="1"/>
  <c r="AI175" i="5"/>
  <c r="AJ175" i="5" s="1"/>
  <c r="W179" i="5"/>
  <c r="X179" i="5" s="1"/>
  <c r="N182" i="5"/>
  <c r="O182" i="5" s="1"/>
  <c r="AC177" i="5"/>
  <c r="AD177" i="5" s="1"/>
  <c r="Z178" i="5"/>
  <c r="AA178" i="5" s="1"/>
  <c r="Q181" i="5"/>
  <c r="R181" i="5" s="1"/>
  <c r="Z179" i="5" l="1"/>
  <c r="AA179" i="5" s="1"/>
  <c r="AC178" i="5"/>
  <c r="AD178" i="5" s="1"/>
  <c r="W180" i="5"/>
  <c r="X180" i="5" s="1"/>
  <c r="AI176" i="5"/>
  <c r="AJ176" i="5" s="1"/>
  <c r="E186" i="5"/>
  <c r="F186" i="5" s="1"/>
  <c r="B187" i="5"/>
  <c r="C187" i="5" s="1"/>
  <c r="T181" i="5"/>
  <c r="U181" i="5" s="1"/>
  <c r="H185" i="5"/>
  <c r="I185" i="5" s="1"/>
  <c r="AF177" i="5"/>
  <c r="AG177" i="5" s="1"/>
  <c r="Q182" i="5"/>
  <c r="R182" i="5" s="1"/>
  <c r="K184" i="5"/>
  <c r="L184" i="5" s="1"/>
  <c r="N183" i="5"/>
  <c r="O183" i="5" s="1"/>
  <c r="Q183" i="5" l="1"/>
  <c r="R183" i="5" s="1"/>
  <c r="T182" i="5"/>
  <c r="U182" i="5" s="1"/>
  <c r="B188" i="5"/>
  <c r="C188" i="5" s="1"/>
  <c r="E187" i="5"/>
  <c r="F187" i="5" s="1"/>
  <c r="H186" i="5"/>
  <c r="I186" i="5" s="1"/>
  <c r="W181" i="5"/>
  <c r="X181" i="5" s="1"/>
  <c r="N184" i="5"/>
  <c r="O184" i="5" s="1"/>
  <c r="AC179" i="5"/>
  <c r="AD179" i="5" s="1"/>
  <c r="AI177" i="5"/>
  <c r="AJ177" i="5" s="1"/>
  <c r="Z180" i="5"/>
  <c r="AA180" i="5" s="1"/>
  <c r="AF178" i="5"/>
  <c r="AG178" i="5" s="1"/>
  <c r="K185" i="5"/>
  <c r="L185" i="5" s="1"/>
  <c r="Z181" i="5" l="1"/>
  <c r="AA181" i="5" s="1"/>
  <c r="AC180" i="5"/>
  <c r="AD180" i="5" s="1"/>
  <c r="W182" i="5"/>
  <c r="X182" i="5" s="1"/>
  <c r="H187" i="5"/>
  <c r="I187" i="5" s="1"/>
  <c r="AF179" i="5"/>
  <c r="AG179" i="5" s="1"/>
  <c r="E188" i="5"/>
  <c r="F188" i="5" s="1"/>
  <c r="T183" i="5"/>
  <c r="U183" i="5" s="1"/>
  <c r="N185" i="5"/>
  <c r="O185" i="5" s="1"/>
  <c r="B189" i="5"/>
  <c r="C189" i="5" s="1"/>
  <c r="K186" i="5"/>
  <c r="L186" i="5" s="1"/>
  <c r="Q184" i="5"/>
  <c r="R184" i="5" s="1"/>
  <c r="AI178" i="5"/>
  <c r="AJ178" i="5" s="1"/>
  <c r="Q185" i="5" l="1"/>
  <c r="R185" i="5" s="1"/>
  <c r="B190" i="5"/>
  <c r="C190" i="5" s="1"/>
  <c r="T184" i="5"/>
  <c r="U184" i="5" s="1"/>
  <c r="AF180" i="5"/>
  <c r="AG180" i="5" s="1"/>
  <c r="K187" i="5"/>
  <c r="L187" i="5" s="1"/>
  <c r="E189" i="5"/>
  <c r="F189" i="5" s="1"/>
  <c r="H188" i="5"/>
  <c r="I188" i="5" s="1"/>
  <c r="W183" i="5"/>
  <c r="X183" i="5" s="1"/>
  <c r="AC181" i="5"/>
  <c r="AD181" i="5" s="1"/>
  <c r="Z182" i="5"/>
  <c r="AA182" i="5" s="1"/>
  <c r="AI179" i="5"/>
  <c r="AJ179" i="5" s="1"/>
  <c r="N186" i="5"/>
  <c r="O186" i="5" s="1"/>
  <c r="Z183" i="5" l="1"/>
  <c r="AA183" i="5" s="1"/>
  <c r="AC182" i="5"/>
  <c r="AD182" i="5" s="1"/>
  <c r="W184" i="5"/>
  <c r="X184" i="5" s="1"/>
  <c r="H189" i="5"/>
  <c r="I189" i="5" s="1"/>
  <c r="E190" i="5"/>
  <c r="F190" i="5" s="1"/>
  <c r="T185" i="5"/>
  <c r="U185" i="5" s="1"/>
  <c r="N187" i="5"/>
  <c r="O187" i="5" s="1"/>
  <c r="B191" i="5"/>
  <c r="C191" i="5" s="1"/>
  <c r="AI180" i="5"/>
  <c r="AJ180" i="5" s="1"/>
  <c r="Q186" i="5"/>
  <c r="R186" i="5" s="1"/>
  <c r="AF181" i="5"/>
  <c r="AG181" i="5" s="1"/>
  <c r="K188" i="5"/>
  <c r="L188" i="5" s="1"/>
  <c r="K189" i="5" l="1"/>
  <c r="L189" i="5" s="1"/>
  <c r="AF182" i="5"/>
  <c r="AG182" i="5" s="1"/>
  <c r="Q187" i="5"/>
  <c r="R187" i="5" s="1"/>
  <c r="AI181" i="5"/>
  <c r="AJ181" i="5" s="1"/>
  <c r="B192" i="5"/>
  <c r="C192" i="5" s="1"/>
  <c r="N188" i="5"/>
  <c r="O188" i="5" s="1"/>
  <c r="T186" i="5"/>
  <c r="U186" i="5" s="1"/>
  <c r="E191" i="5"/>
  <c r="F191" i="5" s="1"/>
  <c r="H190" i="5"/>
  <c r="I190" i="5" s="1"/>
  <c r="W185" i="5"/>
  <c r="X185" i="5" s="1"/>
  <c r="AC183" i="5"/>
  <c r="AD183" i="5" s="1"/>
  <c r="Z184" i="5"/>
  <c r="AA184" i="5" s="1"/>
  <c r="AC184" i="5" l="1"/>
  <c r="AD184" i="5" s="1"/>
  <c r="W186" i="5"/>
  <c r="X186" i="5" s="1"/>
  <c r="H191" i="5"/>
  <c r="I191" i="5" s="1"/>
  <c r="E192" i="5"/>
  <c r="F192" i="5" s="1"/>
  <c r="T187" i="5"/>
  <c r="U187" i="5" s="1"/>
  <c r="B193" i="5"/>
  <c r="C193" i="5" s="1"/>
  <c r="AI182" i="5"/>
  <c r="AJ182" i="5" s="1"/>
  <c r="Q188" i="5"/>
  <c r="R188" i="5" s="1"/>
  <c r="AF183" i="5"/>
  <c r="AG183" i="5" s="1"/>
  <c r="Z185" i="5"/>
  <c r="AA185" i="5" s="1"/>
  <c r="K190" i="5"/>
  <c r="L190" i="5" s="1"/>
  <c r="N189" i="5"/>
  <c r="O189" i="5" s="1"/>
  <c r="Z186" i="5" l="1"/>
  <c r="AA186" i="5" s="1"/>
  <c r="Q189" i="5"/>
  <c r="R189" i="5" s="1"/>
  <c r="AI183" i="5"/>
  <c r="AJ183" i="5" s="1"/>
  <c r="B194" i="5"/>
  <c r="C194" i="5" s="1"/>
  <c r="T188" i="5"/>
  <c r="U188" i="5" s="1"/>
  <c r="E193" i="5"/>
  <c r="F193" i="5" s="1"/>
  <c r="H192" i="5"/>
  <c r="I192" i="5" s="1"/>
  <c r="N190" i="5"/>
  <c r="O190" i="5" s="1"/>
  <c r="W187" i="5"/>
  <c r="X187" i="5" s="1"/>
  <c r="AC185" i="5"/>
  <c r="AD185" i="5" s="1"/>
  <c r="K191" i="5"/>
  <c r="L191" i="5" s="1"/>
  <c r="AF184" i="5"/>
  <c r="AG184" i="5" s="1"/>
  <c r="AF185" i="5" l="1"/>
  <c r="AG185" i="5" s="1"/>
  <c r="K192" i="5"/>
  <c r="L192" i="5" s="1"/>
  <c r="AC186" i="5"/>
  <c r="AD186" i="5" s="1"/>
  <c r="W188" i="5"/>
  <c r="X188" i="5" s="1"/>
  <c r="N191" i="5"/>
  <c r="O191" i="5" s="1"/>
  <c r="H193" i="5"/>
  <c r="I193" i="5" s="1"/>
  <c r="E194" i="5"/>
  <c r="F194" i="5" s="1"/>
  <c r="T189" i="5"/>
  <c r="U189" i="5" s="1"/>
  <c r="B195" i="5"/>
  <c r="C195" i="5" s="1"/>
  <c r="AI184" i="5"/>
  <c r="AJ184" i="5" s="1"/>
  <c r="Q190" i="5"/>
  <c r="R190" i="5" s="1"/>
  <c r="Z187" i="5"/>
  <c r="AA187" i="5" s="1"/>
  <c r="Z188" i="5" l="1"/>
  <c r="AA188" i="5" s="1"/>
  <c r="Q191" i="5"/>
  <c r="R191" i="5" s="1"/>
  <c r="AI185" i="5"/>
  <c r="AJ185" i="5" s="1"/>
  <c r="B196" i="5"/>
  <c r="C196" i="5" s="1"/>
  <c r="T190" i="5"/>
  <c r="U190" i="5" s="1"/>
  <c r="E195" i="5"/>
  <c r="F195" i="5" s="1"/>
  <c r="H194" i="5"/>
  <c r="I194" i="5" s="1"/>
  <c r="N192" i="5"/>
  <c r="O192" i="5" s="1"/>
  <c r="W189" i="5"/>
  <c r="X189" i="5" s="1"/>
  <c r="AC187" i="5"/>
  <c r="AD187" i="5" s="1"/>
  <c r="K193" i="5"/>
  <c r="L193" i="5" s="1"/>
  <c r="AF186" i="5"/>
  <c r="AG186" i="5" s="1"/>
  <c r="AC188" i="5" l="1"/>
  <c r="AD188" i="5" s="1"/>
  <c r="W190" i="5"/>
  <c r="X190" i="5" s="1"/>
  <c r="N193" i="5"/>
  <c r="O193" i="5" s="1"/>
  <c r="T191" i="5"/>
  <c r="U191" i="5" s="1"/>
  <c r="B197" i="5"/>
  <c r="C197" i="5" s="1"/>
  <c r="AF187" i="5"/>
  <c r="AG187" i="5" s="1"/>
  <c r="AI186" i="5"/>
  <c r="AJ186" i="5" s="1"/>
  <c r="Q192" i="5"/>
  <c r="R192" i="5" s="1"/>
  <c r="Z189" i="5"/>
  <c r="AA189" i="5" s="1"/>
  <c r="E196" i="5"/>
  <c r="F196" i="5" s="1"/>
  <c r="K194" i="5"/>
  <c r="L194" i="5" s="1"/>
  <c r="H195" i="5"/>
  <c r="I195" i="5" s="1"/>
  <c r="K195" i="5" l="1"/>
  <c r="L195" i="5" s="1"/>
  <c r="Z190" i="5"/>
  <c r="AA190" i="5" s="1"/>
  <c r="Q193" i="5"/>
  <c r="R193" i="5" s="1"/>
  <c r="AI187" i="5"/>
  <c r="AJ187" i="5" s="1"/>
  <c r="AF188" i="5"/>
  <c r="AG188" i="5" s="1"/>
  <c r="B198" i="5"/>
  <c r="C198" i="5" s="1"/>
  <c r="T192" i="5"/>
  <c r="U192" i="5" s="1"/>
  <c r="N194" i="5"/>
  <c r="O194" i="5" s="1"/>
  <c r="W191" i="5"/>
  <c r="X191" i="5" s="1"/>
  <c r="H196" i="5"/>
  <c r="I196" i="5" s="1"/>
  <c r="AC189" i="5"/>
  <c r="AD189" i="5" s="1"/>
  <c r="E197" i="5"/>
  <c r="F197" i="5" s="1"/>
  <c r="W192" i="5" l="1"/>
  <c r="X192" i="5" s="1"/>
  <c r="T193" i="5"/>
  <c r="U193" i="5" s="1"/>
  <c r="B199" i="5"/>
  <c r="C199" i="5" s="1"/>
  <c r="AF189" i="5"/>
  <c r="AG189" i="5" s="1"/>
  <c r="AI188" i="5"/>
  <c r="AJ188" i="5" s="1"/>
  <c r="Q194" i="5"/>
  <c r="R194" i="5" s="1"/>
  <c r="Z191" i="5"/>
  <c r="AA191" i="5" s="1"/>
  <c r="AC190" i="5"/>
  <c r="AD190" i="5" s="1"/>
  <c r="E198" i="5"/>
  <c r="F198" i="5" s="1"/>
  <c r="H197" i="5"/>
  <c r="I197" i="5" s="1"/>
  <c r="N195" i="5"/>
  <c r="O195" i="5" s="1"/>
  <c r="K196" i="5"/>
  <c r="L196" i="5" s="1"/>
  <c r="K197" i="5" l="1"/>
  <c r="L197" i="5" s="1"/>
  <c r="N196" i="5"/>
  <c r="O196" i="5" s="1"/>
  <c r="H198" i="5"/>
  <c r="I198" i="5" s="1"/>
  <c r="E199" i="5"/>
  <c r="F199" i="5" s="1"/>
  <c r="AC191" i="5"/>
  <c r="AD191" i="5" s="1"/>
  <c r="Z192" i="5"/>
  <c r="AA192" i="5" s="1"/>
  <c r="Q195" i="5"/>
  <c r="R195" i="5" s="1"/>
  <c r="AI189" i="5"/>
  <c r="AJ189" i="5" s="1"/>
  <c r="AF190" i="5"/>
  <c r="AG190" i="5" s="1"/>
  <c r="B200" i="5"/>
  <c r="C200" i="5" s="1"/>
  <c r="T194" i="5"/>
  <c r="U194" i="5" s="1"/>
  <c r="W193" i="5"/>
  <c r="X193" i="5" s="1"/>
  <c r="AI190" i="5" l="1"/>
  <c r="AJ190" i="5" s="1"/>
  <c r="Z193" i="5"/>
  <c r="AA193" i="5" s="1"/>
  <c r="AC192" i="5"/>
  <c r="AD192" i="5" s="1"/>
  <c r="H199" i="5"/>
  <c r="I199" i="5" s="1"/>
  <c r="W194" i="5"/>
  <c r="X194" i="5" s="1"/>
  <c r="T195" i="5"/>
  <c r="U195" i="5" s="1"/>
  <c r="B201" i="5"/>
  <c r="C201" i="5" s="1"/>
  <c r="AF191" i="5"/>
  <c r="AG191" i="5" s="1"/>
  <c r="E200" i="5"/>
  <c r="F200" i="5" s="1"/>
  <c r="Q196" i="5"/>
  <c r="R196" i="5" s="1"/>
  <c r="K198" i="5"/>
  <c r="L198" i="5" s="1"/>
  <c r="N197" i="5"/>
  <c r="O197" i="5" s="1"/>
  <c r="AF192" i="5" l="1"/>
  <c r="AG192" i="5" s="1"/>
  <c r="B202" i="5"/>
  <c r="C202" i="5" s="1"/>
  <c r="T196" i="5"/>
  <c r="U196" i="5" s="1"/>
  <c r="W195" i="5"/>
  <c r="X195" i="5" s="1"/>
  <c r="AC193" i="5"/>
  <c r="AD193" i="5" s="1"/>
  <c r="N198" i="5"/>
  <c r="O198" i="5" s="1"/>
  <c r="Z194" i="5"/>
  <c r="AA194" i="5" s="1"/>
  <c r="K199" i="5"/>
  <c r="L199" i="5" s="1"/>
  <c r="Q197" i="5"/>
  <c r="R197" i="5" s="1"/>
  <c r="H200" i="5"/>
  <c r="I200" i="5" s="1"/>
  <c r="E201" i="5"/>
  <c r="F201" i="5" s="1"/>
  <c r="AI191" i="5"/>
  <c r="AJ191" i="5" s="1"/>
  <c r="K200" i="5" l="1"/>
  <c r="L200" i="5" s="1"/>
  <c r="Z195" i="5"/>
  <c r="AA195" i="5" s="1"/>
  <c r="N199" i="5"/>
  <c r="O199" i="5" s="1"/>
  <c r="AC194" i="5"/>
  <c r="AD194" i="5" s="1"/>
  <c r="W196" i="5"/>
  <c r="X196" i="5" s="1"/>
  <c r="T197" i="5"/>
  <c r="U197" i="5" s="1"/>
  <c r="AI192" i="5"/>
  <c r="AJ192" i="5" s="1"/>
  <c r="B203" i="5"/>
  <c r="C203" i="5" s="1"/>
  <c r="E202" i="5"/>
  <c r="F202" i="5" s="1"/>
  <c r="H201" i="5"/>
  <c r="I201" i="5" s="1"/>
  <c r="AF193" i="5"/>
  <c r="AG193" i="5" s="1"/>
  <c r="Q198" i="5"/>
  <c r="R198" i="5" s="1"/>
  <c r="AF194" i="5" l="1"/>
  <c r="AG194" i="5" s="1"/>
  <c r="H202" i="5"/>
  <c r="I202" i="5" s="1"/>
  <c r="E203" i="5"/>
  <c r="F203" i="5" s="1"/>
  <c r="B204" i="5"/>
  <c r="C204" i="5" s="1"/>
  <c r="T198" i="5"/>
  <c r="U198" i="5" s="1"/>
  <c r="W197" i="5"/>
  <c r="X197" i="5" s="1"/>
  <c r="AC195" i="5"/>
  <c r="AD195" i="5" s="1"/>
  <c r="N200" i="5"/>
  <c r="O200" i="5" s="1"/>
  <c r="Z196" i="5"/>
  <c r="AA196" i="5" s="1"/>
  <c r="K201" i="5"/>
  <c r="L201" i="5" s="1"/>
  <c r="Q199" i="5"/>
  <c r="R199" i="5" s="1"/>
  <c r="AI193" i="5"/>
  <c r="AJ193" i="5" s="1"/>
  <c r="Z197" i="5" l="1"/>
  <c r="AA197" i="5" s="1"/>
  <c r="AC196" i="5"/>
  <c r="AD196" i="5" s="1"/>
  <c r="W198" i="5"/>
  <c r="X198" i="5" s="1"/>
  <c r="T199" i="5"/>
  <c r="U199" i="5" s="1"/>
  <c r="B205" i="5"/>
  <c r="C205" i="5" s="1"/>
  <c r="AI194" i="5"/>
  <c r="AJ194" i="5" s="1"/>
  <c r="Q200" i="5"/>
  <c r="R200" i="5" s="1"/>
  <c r="AF195" i="5"/>
  <c r="AG195" i="5" s="1"/>
  <c r="E204" i="5"/>
  <c r="F204" i="5" s="1"/>
  <c r="K202" i="5"/>
  <c r="L202" i="5" s="1"/>
  <c r="N201" i="5"/>
  <c r="O201" i="5" s="1"/>
  <c r="H203" i="5"/>
  <c r="I203" i="5" s="1"/>
  <c r="K203" i="5" l="1"/>
  <c r="L203" i="5" s="1"/>
  <c r="E205" i="5"/>
  <c r="F205" i="5" s="1"/>
  <c r="AF196" i="5"/>
  <c r="AG196" i="5" s="1"/>
  <c r="AI195" i="5"/>
  <c r="AJ195" i="5" s="1"/>
  <c r="B206" i="5"/>
  <c r="C206" i="5" s="1"/>
  <c r="T200" i="5"/>
  <c r="U200" i="5" s="1"/>
  <c r="H204" i="5"/>
  <c r="I204" i="5" s="1"/>
  <c r="AC197" i="5"/>
  <c r="AD197" i="5" s="1"/>
  <c r="N202" i="5"/>
  <c r="O202" i="5" s="1"/>
  <c r="Z198" i="5"/>
  <c r="AA198" i="5" s="1"/>
  <c r="W199" i="5"/>
  <c r="X199" i="5" s="1"/>
  <c r="Q201" i="5"/>
  <c r="R201" i="5" s="1"/>
  <c r="AC198" i="5" l="1"/>
  <c r="AD198" i="5" s="1"/>
  <c r="T201" i="5"/>
  <c r="U201" i="5" s="1"/>
  <c r="B207" i="5"/>
  <c r="C207" i="5" s="1"/>
  <c r="AI196" i="5"/>
  <c r="AJ196" i="5" s="1"/>
  <c r="AF197" i="5"/>
  <c r="AG197" i="5" s="1"/>
  <c r="W200" i="5"/>
  <c r="X200" i="5" s="1"/>
  <c r="Z199" i="5"/>
  <c r="AA199" i="5" s="1"/>
  <c r="N203" i="5"/>
  <c r="O203" i="5" s="1"/>
  <c r="Q202" i="5"/>
  <c r="R202" i="5" s="1"/>
  <c r="E206" i="5"/>
  <c r="F206" i="5" s="1"/>
  <c r="K204" i="5"/>
  <c r="L204" i="5" s="1"/>
  <c r="H205" i="5"/>
  <c r="I205" i="5" s="1"/>
  <c r="H206" i="5" l="1"/>
  <c r="I206" i="5" s="1"/>
  <c r="K205" i="5"/>
  <c r="L205" i="5" s="1"/>
  <c r="E207" i="5"/>
  <c r="F207" i="5" s="1"/>
  <c r="Q203" i="5"/>
  <c r="R203" i="5" s="1"/>
  <c r="N204" i="5"/>
  <c r="O204" i="5" s="1"/>
  <c r="Z200" i="5"/>
  <c r="AA200" i="5" s="1"/>
  <c r="W201" i="5"/>
  <c r="X201" i="5" s="1"/>
  <c r="AF198" i="5"/>
  <c r="AG198" i="5" s="1"/>
  <c r="AI197" i="5"/>
  <c r="AJ197" i="5" s="1"/>
  <c r="B208" i="5"/>
  <c r="C208" i="5" s="1"/>
  <c r="T202" i="5"/>
  <c r="U202" i="5" s="1"/>
  <c r="AC199" i="5"/>
  <c r="AD199" i="5" s="1"/>
  <c r="AI198" i="5" l="1"/>
  <c r="AJ198" i="5" s="1"/>
  <c r="AF199" i="5"/>
  <c r="AG199" i="5" s="1"/>
  <c r="W202" i="5"/>
  <c r="X202" i="5" s="1"/>
  <c r="Z201" i="5"/>
  <c r="AA201" i="5" s="1"/>
  <c r="N205" i="5"/>
  <c r="O205" i="5" s="1"/>
  <c r="Q204" i="5"/>
  <c r="R204" i="5" s="1"/>
  <c r="AC200" i="5"/>
  <c r="AD200" i="5" s="1"/>
  <c r="T203" i="5"/>
  <c r="U203" i="5" s="1"/>
  <c r="B209" i="5"/>
  <c r="C209" i="5" s="1"/>
  <c r="E208" i="5"/>
  <c r="F208" i="5" s="1"/>
  <c r="K206" i="5"/>
  <c r="L206" i="5" s="1"/>
  <c r="H207" i="5"/>
  <c r="I207" i="5" s="1"/>
  <c r="B210" i="5" l="1"/>
  <c r="C210" i="5" s="1"/>
  <c r="T204" i="5"/>
  <c r="U204" i="5" s="1"/>
  <c r="AC201" i="5"/>
  <c r="AD201" i="5" s="1"/>
  <c r="Q205" i="5"/>
  <c r="R205" i="5" s="1"/>
  <c r="N206" i="5"/>
  <c r="O206" i="5" s="1"/>
  <c r="Z202" i="5"/>
  <c r="AA202" i="5" s="1"/>
  <c r="H208" i="5"/>
  <c r="I208" i="5" s="1"/>
  <c r="AF200" i="5"/>
  <c r="AG200" i="5" s="1"/>
  <c r="K207" i="5"/>
  <c r="L207" i="5" s="1"/>
  <c r="E209" i="5"/>
  <c r="F209" i="5" s="1"/>
  <c r="AI199" i="5"/>
  <c r="AJ199" i="5" s="1"/>
  <c r="W203" i="5"/>
  <c r="X203" i="5" s="1"/>
  <c r="Z203" i="5" l="1"/>
  <c r="AA203" i="5" s="1"/>
  <c r="AF201" i="5"/>
  <c r="AG201" i="5" s="1"/>
  <c r="H209" i="5"/>
  <c r="I209" i="5" s="1"/>
  <c r="N207" i="5"/>
  <c r="O207" i="5" s="1"/>
  <c r="W204" i="5"/>
  <c r="X204" i="5" s="1"/>
  <c r="AI200" i="5"/>
  <c r="AJ200" i="5" s="1"/>
  <c r="T205" i="5"/>
  <c r="U205" i="5" s="1"/>
  <c r="B211" i="5"/>
  <c r="C211" i="5" s="1"/>
  <c r="E210" i="5"/>
  <c r="F210" i="5" s="1"/>
  <c r="K208" i="5"/>
  <c r="L208" i="5" s="1"/>
  <c r="AC202" i="5"/>
  <c r="AD202" i="5" s="1"/>
  <c r="Q206" i="5"/>
  <c r="R206" i="5" s="1"/>
  <c r="AC203" i="5" l="1"/>
  <c r="AD203" i="5" s="1"/>
  <c r="B212" i="5"/>
  <c r="C212" i="5" s="1"/>
  <c r="K209" i="5"/>
  <c r="L209" i="5" s="1"/>
  <c r="Q207" i="5"/>
  <c r="R207" i="5" s="1"/>
  <c r="E211" i="5"/>
  <c r="F211" i="5" s="1"/>
  <c r="T206" i="5"/>
  <c r="U206" i="5" s="1"/>
  <c r="AI201" i="5"/>
  <c r="AJ201" i="5" s="1"/>
  <c r="W205" i="5"/>
  <c r="X205" i="5" s="1"/>
  <c r="N208" i="5"/>
  <c r="O208" i="5" s="1"/>
  <c r="H210" i="5"/>
  <c r="I210" i="5" s="1"/>
  <c r="AF202" i="5"/>
  <c r="AG202" i="5" s="1"/>
  <c r="Z204" i="5"/>
  <c r="AA204" i="5" s="1"/>
  <c r="T207" i="5" l="1"/>
  <c r="U207" i="5" s="1"/>
  <c r="W206" i="5"/>
  <c r="X206" i="5" s="1"/>
  <c r="H211" i="5"/>
  <c r="I211" i="5" s="1"/>
  <c r="E212" i="5"/>
  <c r="F212" i="5" s="1"/>
  <c r="AF203" i="5"/>
  <c r="AG203" i="5" s="1"/>
  <c r="B213" i="5"/>
  <c r="C213" i="5" s="1"/>
  <c r="AC204" i="5"/>
  <c r="AD204" i="5" s="1"/>
  <c r="Z205" i="5"/>
  <c r="AA205" i="5" s="1"/>
  <c r="Q208" i="5"/>
  <c r="R208" i="5" s="1"/>
  <c r="N209" i="5"/>
  <c r="O209" i="5" s="1"/>
  <c r="K210" i="5"/>
  <c r="L210" i="5" s="1"/>
  <c r="AI202" i="5"/>
  <c r="AJ202" i="5" s="1"/>
  <c r="N210" i="5" l="1"/>
  <c r="O210" i="5" s="1"/>
  <c r="Z206" i="5"/>
  <c r="AA206" i="5" s="1"/>
  <c r="AF204" i="5"/>
  <c r="AG204" i="5" s="1"/>
  <c r="K211" i="5"/>
  <c r="L211" i="5" s="1"/>
  <c r="AC205" i="5"/>
  <c r="AD205" i="5" s="1"/>
  <c r="W207" i="5"/>
  <c r="X207" i="5" s="1"/>
  <c r="B214" i="5"/>
  <c r="C214" i="5" s="1"/>
  <c r="E213" i="5"/>
  <c r="F213" i="5" s="1"/>
  <c r="H212" i="5"/>
  <c r="I212" i="5" s="1"/>
  <c r="AI203" i="5"/>
  <c r="AJ203" i="5" s="1"/>
  <c r="T208" i="5"/>
  <c r="U208" i="5" s="1"/>
  <c r="Q209" i="5"/>
  <c r="R209" i="5" s="1"/>
  <c r="W208" i="5" l="1"/>
  <c r="X208" i="5" s="1"/>
  <c r="B215" i="5"/>
  <c r="C215" i="5" s="1"/>
  <c r="AC206" i="5"/>
  <c r="AD206" i="5" s="1"/>
  <c r="AF205" i="5"/>
  <c r="AG205" i="5" s="1"/>
  <c r="T209" i="5"/>
  <c r="U209" i="5" s="1"/>
  <c r="Z207" i="5"/>
  <c r="AA207" i="5" s="1"/>
  <c r="AI204" i="5"/>
  <c r="AJ204" i="5" s="1"/>
  <c r="K212" i="5"/>
  <c r="L212" i="5" s="1"/>
  <c r="Q210" i="5"/>
  <c r="R210" i="5" s="1"/>
  <c r="H213" i="5"/>
  <c r="I213" i="5" s="1"/>
  <c r="E214" i="5"/>
  <c r="F214" i="5" s="1"/>
  <c r="N211" i="5"/>
  <c r="O211" i="5" s="1"/>
  <c r="E215" i="5" l="1"/>
  <c r="F215" i="5" s="1"/>
  <c r="H214" i="5"/>
  <c r="I214" i="5" s="1"/>
  <c r="AI205" i="5"/>
  <c r="AJ205" i="5" s="1"/>
  <c r="Z208" i="5"/>
  <c r="AA208" i="5" s="1"/>
  <c r="T210" i="5"/>
  <c r="U210" i="5" s="1"/>
  <c r="K213" i="5"/>
  <c r="L213" i="5" s="1"/>
  <c r="AF206" i="5"/>
  <c r="AG206" i="5" s="1"/>
  <c r="AC207" i="5"/>
  <c r="AD207" i="5" s="1"/>
  <c r="B216" i="5"/>
  <c r="C216" i="5" s="1"/>
  <c r="N212" i="5"/>
  <c r="O212" i="5" s="1"/>
  <c r="W209" i="5"/>
  <c r="X209" i="5" s="1"/>
  <c r="Q211" i="5"/>
  <c r="R211" i="5" s="1"/>
  <c r="AC208" i="5" l="1"/>
  <c r="AD208" i="5" s="1"/>
  <c r="AF207" i="5"/>
  <c r="AG207" i="5" s="1"/>
  <c r="T211" i="5"/>
  <c r="U211" i="5" s="1"/>
  <c r="Z209" i="5"/>
  <c r="AA209" i="5" s="1"/>
  <c r="W210" i="5"/>
  <c r="X210" i="5" s="1"/>
  <c r="B217" i="5"/>
  <c r="C217" i="5" s="1"/>
  <c r="Q212" i="5"/>
  <c r="R212" i="5" s="1"/>
  <c r="K214" i="5"/>
  <c r="L214" i="5" s="1"/>
  <c r="N213" i="5"/>
  <c r="O213" i="5" s="1"/>
  <c r="AI206" i="5"/>
  <c r="AJ206" i="5" s="1"/>
  <c r="H215" i="5"/>
  <c r="I215" i="5" s="1"/>
  <c r="E216" i="5"/>
  <c r="F216" i="5" s="1"/>
  <c r="N214" i="5" l="1"/>
  <c r="O214" i="5" s="1"/>
  <c r="K215" i="5"/>
  <c r="L215" i="5" s="1"/>
  <c r="B218" i="5"/>
  <c r="C218" i="5" s="1"/>
  <c r="W211" i="5"/>
  <c r="X211" i="5" s="1"/>
  <c r="Z210" i="5"/>
  <c r="AA210" i="5" s="1"/>
  <c r="T212" i="5"/>
  <c r="U212" i="5" s="1"/>
  <c r="E217" i="5"/>
  <c r="F217" i="5" s="1"/>
  <c r="AF208" i="5"/>
  <c r="AG208" i="5" s="1"/>
  <c r="H216" i="5"/>
  <c r="I216" i="5" s="1"/>
  <c r="AC209" i="5"/>
  <c r="AD209" i="5" s="1"/>
  <c r="AI207" i="5"/>
  <c r="AJ207" i="5" s="1"/>
  <c r="Q213" i="5"/>
  <c r="R213" i="5" s="1"/>
  <c r="AF209" i="5" l="1"/>
  <c r="AG209" i="5" s="1"/>
  <c r="T213" i="5"/>
  <c r="U213" i="5" s="1"/>
  <c r="Z211" i="5"/>
  <c r="AA211" i="5" s="1"/>
  <c r="B219" i="5"/>
  <c r="C219" i="5" s="1"/>
  <c r="W212" i="5"/>
  <c r="X212" i="5" s="1"/>
  <c r="Q214" i="5"/>
  <c r="R214" i="5" s="1"/>
  <c r="AI208" i="5"/>
  <c r="AJ208" i="5" s="1"/>
  <c r="AC210" i="5"/>
  <c r="AD210" i="5" s="1"/>
  <c r="K216" i="5"/>
  <c r="L216" i="5" s="1"/>
  <c r="N215" i="5"/>
  <c r="O215" i="5" s="1"/>
  <c r="H217" i="5"/>
  <c r="I217" i="5" s="1"/>
  <c r="E218" i="5"/>
  <c r="F218" i="5" s="1"/>
  <c r="H218" i="5" l="1"/>
  <c r="I218" i="5" s="1"/>
  <c r="K217" i="5"/>
  <c r="L217" i="5" s="1"/>
  <c r="W213" i="5"/>
  <c r="X213" i="5" s="1"/>
  <c r="T214" i="5"/>
  <c r="U214" i="5" s="1"/>
  <c r="N216" i="5"/>
  <c r="O216" i="5" s="1"/>
  <c r="AC211" i="5"/>
  <c r="AD211" i="5" s="1"/>
  <c r="Q215" i="5"/>
  <c r="R215" i="5" s="1"/>
  <c r="B220" i="5"/>
  <c r="C220" i="5" s="1"/>
  <c r="Z212" i="5"/>
  <c r="AA212" i="5" s="1"/>
  <c r="E219" i="5"/>
  <c r="F219" i="5" s="1"/>
  <c r="AF210" i="5"/>
  <c r="AG210" i="5" s="1"/>
  <c r="AI209" i="5"/>
  <c r="AJ209" i="5" s="1"/>
  <c r="B221" i="5" l="1"/>
  <c r="C221" i="5" s="1"/>
  <c r="W214" i="5"/>
  <c r="X214" i="5" s="1"/>
  <c r="Z213" i="5"/>
  <c r="AA213" i="5" s="1"/>
  <c r="AC212" i="5"/>
  <c r="AD212" i="5" s="1"/>
  <c r="T215" i="5"/>
  <c r="U215" i="5" s="1"/>
  <c r="AI210" i="5"/>
  <c r="AJ210" i="5" s="1"/>
  <c r="AF211" i="5"/>
  <c r="AG211" i="5" s="1"/>
  <c r="K218" i="5"/>
  <c r="L218" i="5" s="1"/>
  <c r="N217" i="5"/>
  <c r="O217" i="5" s="1"/>
  <c r="Q216" i="5"/>
  <c r="R216" i="5" s="1"/>
  <c r="E220" i="5"/>
  <c r="F220" i="5" s="1"/>
  <c r="H219" i="5"/>
  <c r="I219" i="5" s="1"/>
  <c r="K219" i="5" l="1"/>
  <c r="L219" i="5" s="1"/>
  <c r="E221" i="5"/>
  <c r="F221" i="5" s="1"/>
  <c r="N218" i="5"/>
  <c r="O218" i="5" s="1"/>
  <c r="AF212" i="5"/>
  <c r="AG212" i="5" s="1"/>
  <c r="AI211" i="5"/>
  <c r="AJ211" i="5" s="1"/>
  <c r="T216" i="5"/>
  <c r="U216" i="5" s="1"/>
  <c r="AC213" i="5"/>
  <c r="AD213" i="5" s="1"/>
  <c r="Z214" i="5"/>
  <c r="AA214" i="5" s="1"/>
  <c r="W215" i="5"/>
  <c r="X215" i="5" s="1"/>
  <c r="H220" i="5"/>
  <c r="I220" i="5" s="1"/>
  <c r="B222" i="5"/>
  <c r="C222" i="5" s="1"/>
  <c r="Q217" i="5"/>
  <c r="R217" i="5" s="1"/>
  <c r="B223" i="5" l="1"/>
  <c r="C223" i="5" s="1"/>
  <c r="Z215" i="5"/>
  <c r="AA215" i="5" s="1"/>
  <c r="AF213" i="5"/>
  <c r="AG213" i="5" s="1"/>
  <c r="W216" i="5"/>
  <c r="X216" i="5" s="1"/>
  <c r="AC214" i="5"/>
  <c r="AD214" i="5" s="1"/>
  <c r="T217" i="5"/>
  <c r="U217" i="5" s="1"/>
  <c r="AI212" i="5"/>
  <c r="AJ212" i="5" s="1"/>
  <c r="N219" i="5"/>
  <c r="O219" i="5" s="1"/>
  <c r="E222" i="5"/>
  <c r="F222" i="5" s="1"/>
  <c r="Q218" i="5"/>
  <c r="R218" i="5" s="1"/>
  <c r="K220" i="5"/>
  <c r="L220" i="5" s="1"/>
  <c r="H221" i="5"/>
  <c r="I221" i="5" s="1"/>
  <c r="N220" i="5" l="1"/>
  <c r="O220" i="5" s="1"/>
  <c r="W217" i="5"/>
  <c r="X217" i="5" s="1"/>
  <c r="K221" i="5"/>
  <c r="L221" i="5" s="1"/>
  <c r="E223" i="5"/>
  <c r="F223" i="5" s="1"/>
  <c r="AI213" i="5"/>
  <c r="AJ213" i="5" s="1"/>
  <c r="T218" i="5"/>
  <c r="U218" i="5" s="1"/>
  <c r="AC215" i="5"/>
  <c r="AD215" i="5" s="1"/>
  <c r="AF214" i="5"/>
  <c r="AG214" i="5" s="1"/>
  <c r="Z216" i="5"/>
  <c r="AA216" i="5" s="1"/>
  <c r="H222" i="5"/>
  <c r="I222" i="5" s="1"/>
  <c r="B224" i="5"/>
  <c r="C224" i="5" s="1"/>
  <c r="Q219" i="5"/>
  <c r="R219" i="5" s="1"/>
  <c r="B225" i="5" l="1"/>
  <c r="C225" i="5" s="1"/>
  <c r="H223" i="5"/>
  <c r="I223" i="5" s="1"/>
  <c r="Z217" i="5"/>
  <c r="AA217" i="5" s="1"/>
  <c r="AF215" i="5"/>
  <c r="AG215" i="5" s="1"/>
  <c r="AC216" i="5"/>
  <c r="AD216" i="5" s="1"/>
  <c r="T219" i="5"/>
  <c r="U219" i="5" s="1"/>
  <c r="AI214" i="5"/>
  <c r="AJ214" i="5" s="1"/>
  <c r="K222" i="5"/>
  <c r="L222" i="5" s="1"/>
  <c r="W218" i="5"/>
  <c r="X218" i="5" s="1"/>
  <c r="Q220" i="5"/>
  <c r="R220" i="5" s="1"/>
  <c r="N221" i="5"/>
  <c r="O221" i="5" s="1"/>
  <c r="E224" i="5"/>
  <c r="F224" i="5" s="1"/>
  <c r="E225" i="5" l="1"/>
  <c r="F225" i="5" s="1"/>
  <c r="AI215" i="5"/>
  <c r="AJ215" i="5" s="1"/>
  <c r="Q221" i="5"/>
  <c r="R221" i="5" s="1"/>
  <c r="K223" i="5"/>
  <c r="L223" i="5" s="1"/>
  <c r="T220" i="5"/>
  <c r="U220" i="5" s="1"/>
  <c r="H224" i="5"/>
  <c r="I224" i="5" s="1"/>
  <c r="N222" i="5"/>
  <c r="O222" i="5" s="1"/>
  <c r="W219" i="5"/>
  <c r="X219" i="5" s="1"/>
  <c r="AC217" i="5"/>
  <c r="AD217" i="5" s="1"/>
  <c r="AF216" i="5"/>
  <c r="AG216" i="5" s="1"/>
  <c r="Z218" i="5"/>
  <c r="AA218" i="5" s="1"/>
  <c r="B226" i="5"/>
  <c r="C226" i="5" s="1"/>
  <c r="AF217" i="5" l="1"/>
  <c r="AG217" i="5" s="1"/>
  <c r="AC218" i="5"/>
  <c r="AD218" i="5" s="1"/>
  <c r="W220" i="5"/>
  <c r="X220" i="5" s="1"/>
  <c r="N223" i="5"/>
  <c r="O223" i="5" s="1"/>
  <c r="H225" i="5"/>
  <c r="I225" i="5" s="1"/>
  <c r="T221" i="5"/>
  <c r="U221" i="5" s="1"/>
  <c r="Q222" i="5"/>
  <c r="R222" i="5" s="1"/>
  <c r="B227" i="5"/>
  <c r="C227" i="5" s="1"/>
  <c r="AI216" i="5"/>
  <c r="AJ216" i="5" s="1"/>
  <c r="E226" i="5"/>
  <c r="F226" i="5" s="1"/>
  <c r="Z219" i="5"/>
  <c r="AA219" i="5" s="1"/>
  <c r="K224" i="5"/>
  <c r="L224" i="5" s="1"/>
  <c r="E227" i="5" l="1"/>
  <c r="F227" i="5" s="1"/>
  <c r="B228" i="5"/>
  <c r="C228" i="5" s="1"/>
  <c r="T222" i="5"/>
  <c r="U222" i="5" s="1"/>
  <c r="H226" i="5"/>
  <c r="I226" i="5" s="1"/>
  <c r="N224" i="5"/>
  <c r="O224" i="5" s="1"/>
  <c r="W221" i="5"/>
  <c r="X221" i="5" s="1"/>
  <c r="K225" i="5"/>
  <c r="L225" i="5" s="1"/>
  <c r="AC219" i="5"/>
  <c r="AD219" i="5" s="1"/>
  <c r="Z220" i="5"/>
  <c r="AA220" i="5" s="1"/>
  <c r="AF218" i="5"/>
  <c r="AG218" i="5" s="1"/>
  <c r="AI217" i="5"/>
  <c r="AJ217" i="5" s="1"/>
  <c r="Q223" i="5"/>
  <c r="R223" i="5" s="1"/>
  <c r="AF219" i="5" l="1"/>
  <c r="AG219" i="5" s="1"/>
  <c r="Z221" i="5"/>
  <c r="AA221" i="5" s="1"/>
  <c r="AC220" i="5"/>
  <c r="AD220" i="5" s="1"/>
  <c r="K226" i="5"/>
  <c r="L226" i="5" s="1"/>
  <c r="W222" i="5"/>
  <c r="X222" i="5" s="1"/>
  <c r="H227" i="5"/>
  <c r="I227" i="5" s="1"/>
  <c r="T223" i="5"/>
  <c r="U223" i="5" s="1"/>
  <c r="B229" i="5"/>
  <c r="C229" i="5" s="1"/>
  <c r="AI218" i="5"/>
  <c r="AJ218" i="5" s="1"/>
  <c r="N225" i="5"/>
  <c r="O225" i="5" s="1"/>
  <c r="E228" i="5"/>
  <c r="F228" i="5" s="1"/>
  <c r="Q224" i="5"/>
  <c r="R224" i="5" s="1"/>
  <c r="N226" i="5" l="1"/>
  <c r="O226" i="5" s="1"/>
  <c r="B230" i="5"/>
  <c r="C230" i="5" s="1"/>
  <c r="H228" i="5"/>
  <c r="I228" i="5" s="1"/>
  <c r="Z222" i="5"/>
  <c r="AA222" i="5" s="1"/>
  <c r="Q225" i="5"/>
  <c r="R225" i="5" s="1"/>
  <c r="E229" i="5"/>
  <c r="F229" i="5" s="1"/>
  <c r="AI219" i="5"/>
  <c r="AJ219" i="5" s="1"/>
  <c r="T224" i="5"/>
  <c r="U224" i="5" s="1"/>
  <c r="W223" i="5"/>
  <c r="X223" i="5" s="1"/>
  <c r="K227" i="5"/>
  <c r="L227" i="5" s="1"/>
  <c r="AC221" i="5"/>
  <c r="AD221" i="5" s="1"/>
  <c r="AF220" i="5"/>
  <c r="AG220" i="5" s="1"/>
  <c r="AC222" i="5" l="1"/>
  <c r="AD222" i="5" s="1"/>
  <c r="K228" i="5"/>
  <c r="L228" i="5" s="1"/>
  <c r="W224" i="5"/>
  <c r="X224" i="5" s="1"/>
  <c r="T225" i="5"/>
  <c r="U225" i="5" s="1"/>
  <c r="AI220" i="5"/>
  <c r="AJ220" i="5" s="1"/>
  <c r="E230" i="5"/>
  <c r="F230" i="5" s="1"/>
  <c r="Z223" i="5"/>
  <c r="AA223" i="5" s="1"/>
  <c r="H229" i="5"/>
  <c r="I229" i="5" s="1"/>
  <c r="B231" i="5"/>
  <c r="C231" i="5" s="1"/>
  <c r="AF221" i="5"/>
  <c r="AG221" i="5" s="1"/>
  <c r="N227" i="5"/>
  <c r="O227" i="5" s="1"/>
  <c r="Q226" i="5"/>
  <c r="R226" i="5" s="1"/>
  <c r="H230" i="5" l="1"/>
  <c r="I230" i="5" s="1"/>
  <c r="N228" i="5"/>
  <c r="O228" i="5" s="1"/>
  <c r="B232" i="5"/>
  <c r="C232" i="5" s="1"/>
  <c r="T226" i="5"/>
  <c r="U226" i="5" s="1"/>
  <c r="Q227" i="5"/>
  <c r="R227" i="5" s="1"/>
  <c r="AF222" i="5"/>
  <c r="AG222" i="5" s="1"/>
  <c r="Z224" i="5"/>
  <c r="AA224" i="5" s="1"/>
  <c r="E231" i="5"/>
  <c r="F231" i="5" s="1"/>
  <c r="AI221" i="5"/>
  <c r="AJ221" i="5" s="1"/>
  <c r="W225" i="5"/>
  <c r="X225" i="5" s="1"/>
  <c r="K229" i="5"/>
  <c r="L229" i="5" s="1"/>
  <c r="AC223" i="5"/>
  <c r="AD223" i="5" s="1"/>
  <c r="W226" i="5" l="1"/>
  <c r="X226" i="5" s="1"/>
  <c r="AI222" i="5"/>
  <c r="AJ222" i="5" s="1"/>
  <c r="AF223" i="5"/>
  <c r="AG223" i="5" s="1"/>
  <c r="Q228" i="5"/>
  <c r="R228" i="5" s="1"/>
  <c r="T227" i="5"/>
  <c r="U227" i="5" s="1"/>
  <c r="B233" i="5"/>
  <c r="C233" i="5" s="1"/>
  <c r="AC224" i="5"/>
  <c r="AD224" i="5" s="1"/>
  <c r="N229" i="5"/>
  <c r="O229" i="5" s="1"/>
  <c r="K230" i="5"/>
  <c r="L230" i="5" s="1"/>
  <c r="Z225" i="5"/>
  <c r="AA225" i="5" s="1"/>
  <c r="H231" i="5"/>
  <c r="I231" i="5" s="1"/>
  <c r="E232" i="5"/>
  <c r="F232" i="5" s="1"/>
  <c r="H232" i="5" l="1"/>
  <c r="I232" i="5" s="1"/>
  <c r="K231" i="5"/>
  <c r="L231" i="5" s="1"/>
  <c r="AC225" i="5"/>
  <c r="AD225" i="5" s="1"/>
  <c r="B234" i="5"/>
  <c r="C234" i="5" s="1"/>
  <c r="AF224" i="5"/>
  <c r="AG224" i="5" s="1"/>
  <c r="AI223" i="5"/>
  <c r="AJ223" i="5" s="1"/>
  <c r="Z226" i="5"/>
  <c r="AA226" i="5" s="1"/>
  <c r="N230" i="5"/>
  <c r="O230" i="5" s="1"/>
  <c r="T228" i="5"/>
  <c r="U228" i="5" s="1"/>
  <c r="E233" i="5"/>
  <c r="F233" i="5" s="1"/>
  <c r="W227" i="5"/>
  <c r="X227" i="5" s="1"/>
  <c r="Q229" i="5"/>
  <c r="R229" i="5" s="1"/>
  <c r="W228" i="5" l="1"/>
  <c r="X228" i="5" s="1"/>
  <c r="N231" i="5"/>
  <c r="O231" i="5" s="1"/>
  <c r="E234" i="5"/>
  <c r="F234" i="5" s="1"/>
  <c r="T229" i="5"/>
  <c r="U229" i="5" s="1"/>
  <c r="Z227" i="5"/>
  <c r="AA227" i="5" s="1"/>
  <c r="AI224" i="5"/>
  <c r="AJ224" i="5" s="1"/>
  <c r="AF225" i="5"/>
  <c r="AG225" i="5" s="1"/>
  <c r="B235" i="5"/>
  <c r="C235" i="5" s="1"/>
  <c r="AC226" i="5"/>
  <c r="AD226" i="5" s="1"/>
  <c r="Q230" i="5"/>
  <c r="R230" i="5" s="1"/>
  <c r="H233" i="5"/>
  <c r="I233" i="5" s="1"/>
  <c r="K232" i="5"/>
  <c r="L232" i="5" s="1"/>
  <c r="N232" i="5" l="1"/>
  <c r="O232" i="5" s="1"/>
  <c r="K233" i="5"/>
  <c r="L233" i="5" s="1"/>
  <c r="H234" i="5"/>
  <c r="I234" i="5" s="1"/>
  <c r="Q231" i="5"/>
  <c r="R231" i="5" s="1"/>
  <c r="AC227" i="5"/>
  <c r="AD227" i="5" s="1"/>
  <c r="B236" i="5"/>
  <c r="C236" i="5" s="1"/>
  <c r="AF226" i="5"/>
  <c r="AG226" i="5" s="1"/>
  <c r="AI225" i="5"/>
  <c r="AJ225" i="5" s="1"/>
  <c r="Z228" i="5"/>
  <c r="AA228" i="5" s="1"/>
  <c r="T230" i="5"/>
  <c r="U230" i="5" s="1"/>
  <c r="E235" i="5"/>
  <c r="F235" i="5" s="1"/>
  <c r="W229" i="5"/>
  <c r="X229" i="5" s="1"/>
  <c r="T231" i="5" l="1"/>
  <c r="U231" i="5" s="1"/>
  <c r="Z229" i="5"/>
  <c r="AA229" i="5" s="1"/>
  <c r="AI226" i="5"/>
  <c r="AJ226" i="5" s="1"/>
  <c r="AF227" i="5"/>
  <c r="AG227" i="5" s="1"/>
  <c r="B237" i="5"/>
  <c r="C237" i="5" s="1"/>
  <c r="AC228" i="5"/>
  <c r="AD228" i="5" s="1"/>
  <c r="W230" i="5"/>
  <c r="X230" i="5" s="1"/>
  <c r="K234" i="5"/>
  <c r="L234" i="5" s="1"/>
  <c r="N233" i="5"/>
  <c r="O233" i="5" s="1"/>
  <c r="E236" i="5"/>
  <c r="F236" i="5" s="1"/>
  <c r="Q232" i="5"/>
  <c r="R232" i="5" s="1"/>
  <c r="H235" i="5"/>
  <c r="I235" i="5" s="1"/>
  <c r="H236" i="5" l="1"/>
  <c r="I236" i="5" s="1"/>
  <c r="Q233" i="5"/>
  <c r="R233" i="5" s="1"/>
  <c r="E237" i="5"/>
  <c r="F237" i="5" s="1"/>
  <c r="N234" i="5"/>
  <c r="O234" i="5" s="1"/>
  <c r="K235" i="5"/>
  <c r="L235" i="5" s="1"/>
  <c r="W231" i="5"/>
  <c r="X231" i="5" s="1"/>
  <c r="AC229" i="5"/>
  <c r="AD229" i="5" s="1"/>
  <c r="B238" i="5"/>
  <c r="C238" i="5" s="1"/>
  <c r="AF228" i="5"/>
  <c r="AG228" i="5" s="1"/>
  <c r="AI227" i="5"/>
  <c r="AJ227" i="5" s="1"/>
  <c r="Z230" i="5"/>
  <c r="AA230" i="5" s="1"/>
  <c r="T232" i="5"/>
  <c r="U232" i="5" s="1"/>
  <c r="AI228" i="5" l="1"/>
  <c r="AJ228" i="5" s="1"/>
  <c r="AF229" i="5"/>
  <c r="AG229" i="5" s="1"/>
  <c r="B239" i="5"/>
  <c r="C239" i="5" s="1"/>
  <c r="AC230" i="5"/>
  <c r="AD230" i="5" s="1"/>
  <c r="W232" i="5"/>
  <c r="X232" i="5" s="1"/>
  <c r="K236" i="5"/>
  <c r="L236" i="5" s="1"/>
  <c r="N235" i="5"/>
  <c r="O235" i="5" s="1"/>
  <c r="T233" i="5"/>
  <c r="U233" i="5" s="1"/>
  <c r="Q234" i="5"/>
  <c r="R234" i="5" s="1"/>
  <c r="Z231" i="5"/>
  <c r="AA231" i="5" s="1"/>
  <c r="E238" i="5"/>
  <c r="F238" i="5" s="1"/>
  <c r="H237" i="5"/>
  <c r="I237" i="5" s="1"/>
  <c r="E239" i="5" l="1"/>
  <c r="F239" i="5" s="1"/>
  <c r="Z232" i="5"/>
  <c r="AA232" i="5" s="1"/>
  <c r="Q235" i="5"/>
  <c r="R235" i="5" s="1"/>
  <c r="T234" i="5"/>
  <c r="U234" i="5" s="1"/>
  <c r="N236" i="5"/>
  <c r="O236" i="5" s="1"/>
  <c r="K237" i="5"/>
  <c r="L237" i="5" s="1"/>
  <c r="W233" i="5"/>
  <c r="X233" i="5" s="1"/>
  <c r="AC231" i="5"/>
  <c r="AD231" i="5" s="1"/>
  <c r="B240" i="5"/>
  <c r="C240" i="5" s="1"/>
  <c r="AF230" i="5"/>
  <c r="AG230" i="5" s="1"/>
  <c r="H238" i="5"/>
  <c r="I238" i="5" s="1"/>
  <c r="AI229" i="5"/>
  <c r="AJ229" i="5" s="1"/>
  <c r="H239" i="5" l="1"/>
  <c r="I239" i="5" s="1"/>
  <c r="AF231" i="5"/>
  <c r="AG231" i="5" s="1"/>
  <c r="B241" i="5"/>
  <c r="C241" i="5" s="1"/>
  <c r="AC232" i="5"/>
  <c r="AD232" i="5" s="1"/>
  <c r="W234" i="5"/>
  <c r="X234" i="5" s="1"/>
  <c r="K238" i="5"/>
  <c r="L238" i="5" s="1"/>
  <c r="N237" i="5"/>
  <c r="O237" i="5" s="1"/>
  <c r="T235" i="5"/>
  <c r="U235" i="5" s="1"/>
  <c r="Q236" i="5"/>
  <c r="R236" i="5" s="1"/>
  <c r="Z233" i="5"/>
  <c r="AA233" i="5" s="1"/>
  <c r="AI230" i="5"/>
  <c r="AJ230" i="5" s="1"/>
  <c r="E240" i="5"/>
  <c r="F240" i="5" s="1"/>
  <c r="E241" i="5" l="1"/>
  <c r="F241" i="5" s="1"/>
  <c r="AI231" i="5"/>
  <c r="AJ231" i="5" s="1"/>
  <c r="Z234" i="5"/>
  <c r="AA234" i="5" s="1"/>
  <c r="Q237" i="5"/>
  <c r="R237" i="5" s="1"/>
  <c r="T236" i="5"/>
  <c r="U236" i="5" s="1"/>
  <c r="N238" i="5"/>
  <c r="O238" i="5" s="1"/>
  <c r="K239" i="5"/>
  <c r="L239" i="5" s="1"/>
  <c r="W235" i="5"/>
  <c r="X235" i="5" s="1"/>
  <c r="AC233" i="5"/>
  <c r="AD233" i="5" s="1"/>
  <c r="B242" i="5"/>
  <c r="C242" i="5" s="1"/>
  <c r="AF232" i="5"/>
  <c r="AG232" i="5" s="1"/>
  <c r="H240" i="5"/>
  <c r="I240" i="5" s="1"/>
  <c r="W236" i="5" l="1"/>
  <c r="X236" i="5" s="1"/>
  <c r="N239" i="5"/>
  <c r="O239" i="5" s="1"/>
  <c r="T237" i="5"/>
  <c r="U237" i="5" s="1"/>
  <c r="Q238" i="5"/>
  <c r="R238" i="5" s="1"/>
  <c r="Z235" i="5"/>
  <c r="AA235" i="5" s="1"/>
  <c r="H241" i="5"/>
  <c r="I241" i="5" s="1"/>
  <c r="AI232" i="5"/>
  <c r="AJ232" i="5" s="1"/>
  <c r="AF233" i="5"/>
  <c r="AG233" i="5" s="1"/>
  <c r="B243" i="5"/>
  <c r="C243" i="5" s="1"/>
  <c r="AC234" i="5"/>
  <c r="AD234" i="5" s="1"/>
  <c r="K240" i="5"/>
  <c r="L240" i="5" s="1"/>
  <c r="E242" i="5"/>
  <c r="F242" i="5" s="1"/>
  <c r="K241" i="5" l="1"/>
  <c r="L241" i="5" s="1"/>
  <c r="AC235" i="5"/>
  <c r="AD235" i="5" s="1"/>
  <c r="B244" i="5"/>
  <c r="C244" i="5" s="1"/>
  <c r="AF234" i="5"/>
  <c r="AG234" i="5" s="1"/>
  <c r="H242" i="5"/>
  <c r="I242" i="5" s="1"/>
  <c r="Z236" i="5"/>
  <c r="AA236" i="5" s="1"/>
  <c r="Q239" i="5"/>
  <c r="R239" i="5" s="1"/>
  <c r="T238" i="5"/>
  <c r="U238" i="5" s="1"/>
  <c r="N240" i="5"/>
  <c r="O240" i="5" s="1"/>
  <c r="E243" i="5"/>
  <c r="F243" i="5" s="1"/>
  <c r="W237" i="5"/>
  <c r="X237" i="5" s="1"/>
  <c r="AI233" i="5"/>
  <c r="AJ233" i="5" s="1"/>
  <c r="N241" i="5" l="1"/>
  <c r="O241" i="5" s="1"/>
  <c r="T239" i="5"/>
  <c r="U239" i="5" s="1"/>
  <c r="Z237" i="5"/>
  <c r="AA237" i="5" s="1"/>
  <c r="H243" i="5"/>
  <c r="I243" i="5" s="1"/>
  <c r="AF235" i="5"/>
  <c r="AG235" i="5" s="1"/>
  <c r="B245" i="5"/>
  <c r="C245" i="5" s="1"/>
  <c r="AI234" i="5"/>
  <c r="AJ234" i="5" s="1"/>
  <c r="AC236" i="5"/>
  <c r="AD236" i="5" s="1"/>
  <c r="W238" i="5"/>
  <c r="X238" i="5" s="1"/>
  <c r="Q240" i="5"/>
  <c r="R240" i="5" s="1"/>
  <c r="K242" i="5"/>
  <c r="L242" i="5" s="1"/>
  <c r="E244" i="5"/>
  <c r="F244" i="5" s="1"/>
  <c r="K243" i="5" l="1"/>
  <c r="L243" i="5" s="1"/>
  <c r="Q241" i="5"/>
  <c r="R241" i="5" s="1"/>
  <c r="W239" i="5"/>
  <c r="X239" i="5" s="1"/>
  <c r="AC237" i="5"/>
  <c r="AD237" i="5" s="1"/>
  <c r="B246" i="5"/>
  <c r="C246" i="5" s="1"/>
  <c r="AF236" i="5"/>
  <c r="AG236" i="5" s="1"/>
  <c r="H244" i="5"/>
  <c r="I244" i="5" s="1"/>
  <c r="Z238" i="5"/>
  <c r="AA238" i="5" s="1"/>
  <c r="T240" i="5"/>
  <c r="U240" i="5" s="1"/>
  <c r="E245" i="5"/>
  <c r="F245" i="5" s="1"/>
  <c r="N242" i="5"/>
  <c r="O242" i="5" s="1"/>
  <c r="AI235" i="5"/>
  <c r="AJ235" i="5" s="1"/>
  <c r="T241" i="5" l="1"/>
  <c r="U241" i="5" s="1"/>
  <c r="Z239" i="5"/>
  <c r="AA239" i="5" s="1"/>
  <c r="AF237" i="5"/>
  <c r="AG237" i="5" s="1"/>
  <c r="B247" i="5"/>
  <c r="C247" i="5" s="1"/>
  <c r="AC238" i="5"/>
  <c r="AD238" i="5" s="1"/>
  <c r="AI236" i="5"/>
  <c r="AJ236" i="5" s="1"/>
  <c r="W240" i="5"/>
  <c r="X240" i="5" s="1"/>
  <c r="Q242" i="5"/>
  <c r="R242" i="5" s="1"/>
  <c r="N243" i="5"/>
  <c r="O243" i="5" s="1"/>
  <c r="H245" i="5"/>
  <c r="I245" i="5" s="1"/>
  <c r="K244" i="5"/>
  <c r="L244" i="5" s="1"/>
  <c r="E246" i="5"/>
  <c r="F246" i="5" s="1"/>
  <c r="K245" i="5" l="1"/>
  <c r="L245" i="5" s="1"/>
  <c r="H246" i="5"/>
  <c r="I246" i="5" s="1"/>
  <c r="N244" i="5"/>
  <c r="O244" i="5" s="1"/>
  <c r="W241" i="5"/>
  <c r="X241" i="5" s="1"/>
  <c r="AI237" i="5"/>
  <c r="AJ237" i="5" s="1"/>
  <c r="AC239" i="5"/>
  <c r="AD239" i="5" s="1"/>
  <c r="B248" i="5"/>
  <c r="C248" i="5" s="1"/>
  <c r="AF238" i="5"/>
  <c r="AG238" i="5" s="1"/>
  <c r="Z240" i="5"/>
  <c r="AA240" i="5" s="1"/>
  <c r="E247" i="5"/>
  <c r="F247" i="5" s="1"/>
  <c r="T242" i="5"/>
  <c r="U242" i="5" s="1"/>
  <c r="Q243" i="5"/>
  <c r="R243" i="5" s="1"/>
  <c r="W242" i="5" l="1"/>
  <c r="X242" i="5" s="1"/>
  <c r="Q244" i="5"/>
  <c r="R244" i="5" s="1"/>
  <c r="N245" i="5"/>
  <c r="O245" i="5" s="1"/>
  <c r="T243" i="5"/>
  <c r="U243" i="5" s="1"/>
  <c r="E248" i="5"/>
  <c r="F248" i="5" s="1"/>
  <c r="Z241" i="5"/>
  <c r="AA241" i="5" s="1"/>
  <c r="AF239" i="5"/>
  <c r="AG239" i="5" s="1"/>
  <c r="AI238" i="5"/>
  <c r="AJ238" i="5" s="1"/>
  <c r="H247" i="5"/>
  <c r="I247" i="5" s="1"/>
  <c r="K246" i="5"/>
  <c r="L246" i="5" s="1"/>
  <c r="AC240" i="5"/>
  <c r="AD240" i="5" s="1"/>
  <c r="B249" i="5"/>
  <c r="C249" i="5" s="1"/>
  <c r="AC241" i="5" l="1"/>
  <c r="AD241" i="5" s="1"/>
  <c r="K247" i="5"/>
  <c r="L247" i="5" s="1"/>
  <c r="H248" i="5"/>
  <c r="I248" i="5" s="1"/>
  <c r="AI239" i="5"/>
  <c r="AJ239" i="5" s="1"/>
  <c r="AF240" i="5"/>
  <c r="AG240" i="5" s="1"/>
  <c r="Z242" i="5"/>
  <c r="AA242" i="5" s="1"/>
  <c r="E249" i="5"/>
  <c r="F249" i="5" s="1"/>
  <c r="T244" i="5"/>
  <c r="U244" i="5" s="1"/>
  <c r="N246" i="5"/>
  <c r="O246" i="5" s="1"/>
  <c r="B250" i="5"/>
  <c r="C250" i="5" s="1"/>
  <c r="W243" i="5"/>
  <c r="X243" i="5" s="1"/>
  <c r="Q245" i="5"/>
  <c r="R245" i="5" s="1"/>
  <c r="B251" i="5" l="1"/>
  <c r="C251" i="5" s="1"/>
  <c r="N247" i="5"/>
  <c r="O247" i="5" s="1"/>
  <c r="T245" i="5"/>
  <c r="U245" i="5" s="1"/>
  <c r="Z243" i="5"/>
  <c r="AA243" i="5" s="1"/>
  <c r="AF241" i="5"/>
  <c r="AG241" i="5" s="1"/>
  <c r="AI240" i="5"/>
  <c r="AJ240" i="5" s="1"/>
  <c r="H249" i="5"/>
  <c r="I249" i="5" s="1"/>
  <c r="Q246" i="5"/>
  <c r="R246" i="5" s="1"/>
  <c r="W244" i="5"/>
  <c r="X244" i="5" s="1"/>
  <c r="AC242" i="5"/>
  <c r="AD242" i="5" s="1"/>
  <c r="K248" i="5"/>
  <c r="L248" i="5" s="1"/>
  <c r="E250" i="5"/>
  <c r="F250" i="5" s="1"/>
  <c r="K249" i="5" l="1"/>
  <c r="L249" i="5" s="1"/>
  <c r="AC243" i="5"/>
  <c r="AD243" i="5" s="1"/>
  <c r="W245" i="5"/>
  <c r="X245" i="5" s="1"/>
  <c r="Q247" i="5"/>
  <c r="R247" i="5" s="1"/>
  <c r="H250" i="5"/>
  <c r="I250" i="5" s="1"/>
  <c r="AI241" i="5"/>
  <c r="AJ241" i="5" s="1"/>
  <c r="AF242" i="5"/>
  <c r="AG242" i="5" s="1"/>
  <c r="Z244" i="5"/>
  <c r="AA244" i="5" s="1"/>
  <c r="T246" i="5"/>
  <c r="U246" i="5" s="1"/>
  <c r="N248" i="5"/>
  <c r="O248" i="5" s="1"/>
  <c r="B252" i="5"/>
  <c r="C252" i="5" s="1"/>
  <c r="E251" i="5"/>
  <c r="F251" i="5" s="1"/>
  <c r="B253" i="5" l="1"/>
  <c r="C253" i="5" s="1"/>
  <c r="T247" i="5"/>
  <c r="U247" i="5" s="1"/>
  <c r="Z245" i="5"/>
  <c r="AA245" i="5" s="1"/>
  <c r="AF243" i="5"/>
  <c r="AG243" i="5" s="1"/>
  <c r="AI242" i="5"/>
  <c r="AJ242" i="5" s="1"/>
  <c r="H251" i="5"/>
  <c r="I251" i="5" s="1"/>
  <c r="Q248" i="5"/>
  <c r="R248" i="5" s="1"/>
  <c r="W246" i="5"/>
  <c r="X246" i="5" s="1"/>
  <c r="AC244" i="5"/>
  <c r="AD244" i="5" s="1"/>
  <c r="E252" i="5"/>
  <c r="F252" i="5" s="1"/>
  <c r="K250" i="5"/>
  <c r="L250" i="5" s="1"/>
  <c r="N249" i="5"/>
  <c r="O249" i="5" s="1"/>
  <c r="N250" i="5" l="1"/>
  <c r="O250" i="5" s="1"/>
  <c r="K251" i="5"/>
  <c r="L251" i="5" s="1"/>
  <c r="E253" i="5"/>
  <c r="F253" i="5" s="1"/>
  <c r="AC245" i="5"/>
  <c r="AD245" i="5" s="1"/>
  <c r="W247" i="5"/>
  <c r="X247" i="5" s="1"/>
  <c r="Q249" i="5"/>
  <c r="R249" i="5" s="1"/>
  <c r="H252" i="5"/>
  <c r="I252" i="5" s="1"/>
  <c r="AI243" i="5"/>
  <c r="AJ243" i="5" s="1"/>
  <c r="AF244" i="5"/>
  <c r="AG244" i="5" s="1"/>
  <c r="Z246" i="5"/>
  <c r="AA246" i="5" s="1"/>
  <c r="T248" i="5"/>
  <c r="U248" i="5" s="1"/>
  <c r="B254" i="5"/>
  <c r="C254" i="5" s="1"/>
  <c r="Z247" i="5" l="1"/>
  <c r="AA247" i="5" s="1"/>
  <c r="AF245" i="5"/>
  <c r="AG245" i="5" s="1"/>
  <c r="AI244" i="5"/>
  <c r="AJ244" i="5" s="1"/>
  <c r="H253" i="5"/>
  <c r="I253" i="5" s="1"/>
  <c r="Q250" i="5"/>
  <c r="R250" i="5" s="1"/>
  <c r="AC246" i="5"/>
  <c r="AD246" i="5" s="1"/>
  <c r="E254" i="5"/>
  <c r="F254" i="5" s="1"/>
  <c r="K252" i="5"/>
  <c r="L252" i="5" s="1"/>
  <c r="B255" i="5"/>
  <c r="C255" i="5" s="1"/>
  <c r="T249" i="5"/>
  <c r="U249" i="5" s="1"/>
  <c r="W248" i="5"/>
  <c r="X248" i="5" s="1"/>
  <c r="N251" i="5"/>
  <c r="O251" i="5" s="1"/>
  <c r="W249" i="5" l="1"/>
  <c r="X249" i="5" s="1"/>
  <c r="T250" i="5"/>
  <c r="U250" i="5" s="1"/>
  <c r="B256" i="5"/>
  <c r="C256" i="5" s="1"/>
  <c r="K253" i="5"/>
  <c r="L253" i="5" s="1"/>
  <c r="AC247" i="5"/>
  <c r="AD247" i="5" s="1"/>
  <c r="Q251" i="5"/>
  <c r="R251" i="5" s="1"/>
  <c r="H254" i="5"/>
  <c r="I254" i="5" s="1"/>
  <c r="AI245" i="5"/>
  <c r="AJ245" i="5" s="1"/>
  <c r="AF246" i="5"/>
  <c r="AG246" i="5" s="1"/>
  <c r="N252" i="5"/>
  <c r="O252" i="5" s="1"/>
  <c r="Z248" i="5"/>
  <c r="AA248" i="5" s="1"/>
  <c r="E255" i="5"/>
  <c r="F255" i="5" s="1"/>
  <c r="AF247" i="5" l="1"/>
  <c r="AG247" i="5" s="1"/>
  <c r="AI246" i="5"/>
  <c r="AJ246" i="5" s="1"/>
  <c r="H255" i="5"/>
  <c r="I255" i="5" s="1"/>
  <c r="Q252" i="5"/>
  <c r="R252" i="5" s="1"/>
  <c r="AC248" i="5"/>
  <c r="AD248" i="5" s="1"/>
  <c r="K254" i="5"/>
  <c r="L254" i="5" s="1"/>
  <c r="B257" i="5"/>
  <c r="C257" i="5" s="1"/>
  <c r="T251" i="5"/>
  <c r="U251" i="5" s="1"/>
  <c r="E256" i="5"/>
  <c r="F256" i="5" s="1"/>
  <c r="Z249" i="5"/>
  <c r="AA249" i="5" s="1"/>
  <c r="N253" i="5"/>
  <c r="O253" i="5" s="1"/>
  <c r="W250" i="5"/>
  <c r="X250" i="5" s="1"/>
  <c r="Z250" i="5" l="1"/>
  <c r="AA250" i="5" s="1"/>
  <c r="E257" i="5"/>
  <c r="F257" i="5" s="1"/>
  <c r="T252" i="5"/>
  <c r="U252" i="5" s="1"/>
  <c r="K255" i="5"/>
  <c r="L255" i="5" s="1"/>
  <c r="AC249" i="5"/>
  <c r="AD249" i="5" s="1"/>
  <c r="Q253" i="5"/>
  <c r="R253" i="5" s="1"/>
  <c r="H256" i="5"/>
  <c r="I256" i="5" s="1"/>
  <c r="AI247" i="5"/>
  <c r="AJ247" i="5" s="1"/>
  <c r="W251" i="5"/>
  <c r="X251" i="5" s="1"/>
  <c r="N254" i="5"/>
  <c r="O254" i="5" s="1"/>
  <c r="B258" i="5"/>
  <c r="C258" i="5" s="1"/>
  <c r="AF248" i="5"/>
  <c r="AG248" i="5" s="1"/>
  <c r="W252" i="5" l="1"/>
  <c r="X252" i="5" s="1"/>
  <c r="AI248" i="5"/>
  <c r="AJ248" i="5" s="1"/>
  <c r="H257" i="5"/>
  <c r="I257" i="5" s="1"/>
  <c r="Q254" i="5"/>
  <c r="R254" i="5" s="1"/>
  <c r="AC250" i="5"/>
  <c r="AD250" i="5" s="1"/>
  <c r="K256" i="5"/>
  <c r="L256" i="5" s="1"/>
  <c r="T253" i="5"/>
  <c r="U253" i="5" s="1"/>
  <c r="AF249" i="5"/>
  <c r="AG249" i="5" s="1"/>
  <c r="E258" i="5"/>
  <c r="F258" i="5" s="1"/>
  <c r="Z251" i="5"/>
  <c r="AA251" i="5" s="1"/>
  <c r="B259" i="5"/>
  <c r="C259" i="5" s="1"/>
  <c r="N255" i="5"/>
  <c r="O255" i="5" s="1"/>
  <c r="Z252" i="5" l="1"/>
  <c r="AA252" i="5" s="1"/>
  <c r="E259" i="5"/>
  <c r="F259" i="5" s="1"/>
  <c r="AF250" i="5"/>
  <c r="AG250" i="5" s="1"/>
  <c r="T254" i="5"/>
  <c r="U254" i="5" s="1"/>
  <c r="K257" i="5"/>
  <c r="L257" i="5" s="1"/>
  <c r="AC251" i="5"/>
  <c r="AD251" i="5" s="1"/>
  <c r="Q255" i="5"/>
  <c r="R255" i="5" s="1"/>
  <c r="H258" i="5"/>
  <c r="I258" i="5" s="1"/>
  <c r="AI249" i="5"/>
  <c r="AJ249" i="5" s="1"/>
  <c r="N256" i="5"/>
  <c r="O256" i="5" s="1"/>
  <c r="B260" i="5"/>
  <c r="C260" i="5" s="1"/>
  <c r="W253" i="5"/>
  <c r="X253" i="5" s="1"/>
  <c r="N257" i="5" l="1"/>
  <c r="O257" i="5" s="1"/>
  <c r="AI250" i="5"/>
  <c r="AJ250" i="5" s="1"/>
  <c r="H259" i="5"/>
  <c r="I259" i="5" s="1"/>
  <c r="AC252" i="5"/>
  <c r="AD252" i="5" s="1"/>
  <c r="K258" i="5"/>
  <c r="L258" i="5" s="1"/>
  <c r="T255" i="5"/>
  <c r="U255" i="5" s="1"/>
  <c r="AF251" i="5"/>
  <c r="AG251" i="5" s="1"/>
  <c r="W254" i="5"/>
  <c r="X254" i="5" s="1"/>
  <c r="E260" i="5"/>
  <c r="F260" i="5" s="1"/>
  <c r="Z253" i="5"/>
  <c r="AA253" i="5" s="1"/>
  <c r="B261" i="5"/>
  <c r="C261" i="5" s="1"/>
  <c r="Q256" i="5"/>
  <c r="R256" i="5" s="1"/>
  <c r="Z254" i="5" l="1"/>
  <c r="AA254" i="5" s="1"/>
  <c r="E261" i="5"/>
  <c r="F261" i="5" s="1"/>
  <c r="W255" i="5"/>
  <c r="X255" i="5" s="1"/>
  <c r="AF252" i="5"/>
  <c r="AG252" i="5" s="1"/>
  <c r="T256" i="5"/>
  <c r="U256" i="5" s="1"/>
  <c r="AC253" i="5"/>
  <c r="AD253" i="5" s="1"/>
  <c r="H260" i="5"/>
  <c r="I260" i="5" s="1"/>
  <c r="AI251" i="5"/>
  <c r="AJ251" i="5" s="1"/>
  <c r="Q257" i="5"/>
  <c r="R257" i="5" s="1"/>
  <c r="B262" i="5"/>
  <c r="C262" i="5" s="1"/>
  <c r="N258" i="5"/>
  <c r="O258" i="5" s="1"/>
  <c r="K259" i="5"/>
  <c r="L259" i="5" s="1"/>
  <c r="N259" i="5" l="1"/>
  <c r="O259" i="5" s="1"/>
  <c r="B263" i="5"/>
  <c r="C263" i="5" s="1"/>
  <c r="Q258" i="5"/>
  <c r="R258" i="5" s="1"/>
  <c r="H261" i="5"/>
  <c r="I261" i="5" s="1"/>
  <c r="AC254" i="5"/>
  <c r="AD254" i="5" s="1"/>
  <c r="T257" i="5"/>
  <c r="U257" i="5" s="1"/>
  <c r="AF253" i="5"/>
  <c r="AG253" i="5" s="1"/>
  <c r="W256" i="5"/>
  <c r="X256" i="5" s="1"/>
  <c r="E262" i="5"/>
  <c r="F262" i="5" s="1"/>
  <c r="K260" i="5"/>
  <c r="L260" i="5" s="1"/>
  <c r="Z255" i="5"/>
  <c r="AA255" i="5" s="1"/>
  <c r="AI252" i="5"/>
  <c r="AJ252" i="5" s="1"/>
  <c r="Z256" i="5" l="1"/>
  <c r="AA256" i="5" s="1"/>
  <c r="K261" i="5"/>
  <c r="L261" i="5" s="1"/>
  <c r="E263" i="5"/>
  <c r="F263" i="5" s="1"/>
  <c r="W257" i="5"/>
  <c r="X257" i="5" s="1"/>
  <c r="AF254" i="5"/>
  <c r="AG254" i="5" s="1"/>
  <c r="T258" i="5"/>
  <c r="U258" i="5" s="1"/>
  <c r="AC255" i="5"/>
  <c r="AD255" i="5" s="1"/>
  <c r="H262" i="5"/>
  <c r="I262" i="5" s="1"/>
  <c r="Q259" i="5"/>
  <c r="R259" i="5" s="1"/>
  <c r="B264" i="5"/>
  <c r="C264" i="5" s="1"/>
  <c r="AI253" i="5"/>
  <c r="AJ253" i="5" s="1"/>
  <c r="N260" i="5"/>
  <c r="O260" i="5" s="1"/>
  <c r="AI254" i="5" l="1"/>
  <c r="AJ254" i="5" s="1"/>
  <c r="Q260" i="5"/>
  <c r="R260" i="5" s="1"/>
  <c r="H263" i="5"/>
  <c r="I263" i="5" s="1"/>
  <c r="AC256" i="5"/>
  <c r="AD256" i="5" s="1"/>
  <c r="T259" i="5"/>
  <c r="U259" i="5" s="1"/>
  <c r="AF255" i="5"/>
  <c r="AG255" i="5" s="1"/>
  <c r="W258" i="5"/>
  <c r="X258" i="5" s="1"/>
  <c r="E264" i="5"/>
  <c r="F264" i="5" s="1"/>
  <c r="K262" i="5"/>
  <c r="L262" i="5" s="1"/>
  <c r="N261" i="5"/>
  <c r="O261" i="5" s="1"/>
  <c r="Z257" i="5"/>
  <c r="AA257" i="5" s="1"/>
  <c r="B265" i="5"/>
  <c r="C265" i="5" s="1"/>
  <c r="Z258" i="5" l="1"/>
  <c r="AA258" i="5" s="1"/>
  <c r="N262" i="5"/>
  <c r="O262" i="5" s="1"/>
  <c r="K263" i="5"/>
  <c r="L263" i="5" s="1"/>
  <c r="W259" i="5"/>
  <c r="X259" i="5" s="1"/>
  <c r="AF256" i="5"/>
  <c r="AG256" i="5" s="1"/>
  <c r="T260" i="5"/>
  <c r="U260" i="5" s="1"/>
  <c r="AC257" i="5"/>
  <c r="AD257" i="5" s="1"/>
  <c r="H264" i="5"/>
  <c r="I264" i="5" s="1"/>
  <c r="Q261" i="5"/>
  <c r="R261" i="5" s="1"/>
  <c r="B266" i="5"/>
  <c r="C266" i="5" s="1"/>
  <c r="AI255" i="5"/>
  <c r="AJ255" i="5" s="1"/>
  <c r="E265" i="5"/>
  <c r="F265" i="5" s="1"/>
  <c r="AI256" i="5" l="1"/>
  <c r="AJ256" i="5" s="1"/>
  <c r="B267" i="5"/>
  <c r="C267" i="5" s="1"/>
  <c r="Q262" i="5"/>
  <c r="R262" i="5" s="1"/>
  <c r="H265" i="5"/>
  <c r="I265" i="5" s="1"/>
  <c r="AC258" i="5"/>
  <c r="AD258" i="5" s="1"/>
  <c r="T261" i="5"/>
  <c r="U261" i="5" s="1"/>
  <c r="W260" i="5"/>
  <c r="X260" i="5" s="1"/>
  <c r="K264" i="5"/>
  <c r="L264" i="5" s="1"/>
  <c r="N263" i="5"/>
  <c r="O263" i="5" s="1"/>
  <c r="E266" i="5"/>
  <c r="F266" i="5" s="1"/>
  <c r="Z259" i="5"/>
  <c r="AA259" i="5" s="1"/>
  <c r="AF257" i="5"/>
  <c r="AG257" i="5" s="1"/>
  <c r="AF258" i="5" l="1"/>
  <c r="AG258" i="5" s="1"/>
  <c r="Z260" i="5"/>
  <c r="AA260" i="5" s="1"/>
  <c r="E267" i="5"/>
  <c r="F267" i="5" s="1"/>
  <c r="N264" i="5"/>
  <c r="O264" i="5" s="1"/>
  <c r="K265" i="5"/>
  <c r="L265" i="5" s="1"/>
  <c r="W261" i="5"/>
  <c r="X261" i="5" s="1"/>
  <c r="T262" i="5"/>
  <c r="U262" i="5" s="1"/>
  <c r="AC259" i="5"/>
  <c r="AD259" i="5" s="1"/>
  <c r="H266" i="5"/>
  <c r="I266" i="5" s="1"/>
  <c r="Q263" i="5"/>
  <c r="R263" i="5" s="1"/>
  <c r="B268" i="5"/>
  <c r="C268" i="5" s="1"/>
  <c r="AI257" i="5"/>
  <c r="AJ257" i="5" s="1"/>
  <c r="B269" i="5" l="1"/>
  <c r="C269" i="5" s="1"/>
  <c r="H267" i="5"/>
  <c r="I267" i="5" s="1"/>
  <c r="AC260" i="5"/>
  <c r="AD260" i="5" s="1"/>
  <c r="T263" i="5"/>
  <c r="U263" i="5" s="1"/>
  <c r="W262" i="5"/>
  <c r="X262" i="5" s="1"/>
  <c r="K266" i="5"/>
  <c r="L266" i="5" s="1"/>
  <c r="N265" i="5"/>
  <c r="O265" i="5" s="1"/>
  <c r="E268" i="5"/>
  <c r="F268" i="5" s="1"/>
  <c r="Z261" i="5"/>
  <c r="AA261" i="5" s="1"/>
  <c r="AI258" i="5"/>
  <c r="AJ258" i="5" s="1"/>
  <c r="AF259" i="5"/>
  <c r="AG259" i="5" s="1"/>
  <c r="Q264" i="5"/>
  <c r="R264" i="5" s="1"/>
  <c r="Z262" i="5" l="1"/>
  <c r="AA262" i="5" s="1"/>
  <c r="E269" i="5"/>
  <c r="F269" i="5" s="1"/>
  <c r="K267" i="5"/>
  <c r="L267" i="5" s="1"/>
  <c r="T264" i="5"/>
  <c r="U264" i="5" s="1"/>
  <c r="AC261" i="5"/>
  <c r="AD261" i="5" s="1"/>
  <c r="Q265" i="5"/>
  <c r="R265" i="5" s="1"/>
  <c r="H268" i="5"/>
  <c r="I268" i="5" s="1"/>
  <c r="AF260" i="5"/>
  <c r="AG260" i="5" s="1"/>
  <c r="AI259" i="5"/>
  <c r="AJ259" i="5" s="1"/>
  <c r="B270" i="5"/>
  <c r="C270" i="5" s="1"/>
  <c r="W263" i="5"/>
  <c r="X263" i="5" s="1"/>
  <c r="N266" i="5"/>
  <c r="O266" i="5" s="1"/>
  <c r="AI260" i="5" l="1"/>
  <c r="AJ260" i="5" s="1"/>
  <c r="AF261" i="5"/>
  <c r="AG261" i="5" s="1"/>
  <c r="H269" i="5"/>
  <c r="I269" i="5" s="1"/>
  <c r="Q266" i="5"/>
  <c r="R266" i="5" s="1"/>
  <c r="AC262" i="5"/>
  <c r="AD262" i="5" s="1"/>
  <c r="T265" i="5"/>
  <c r="U265" i="5" s="1"/>
  <c r="K268" i="5"/>
  <c r="L268" i="5" s="1"/>
  <c r="N267" i="5"/>
  <c r="O267" i="5" s="1"/>
  <c r="E270" i="5"/>
  <c r="F270" i="5" s="1"/>
  <c r="Z263" i="5"/>
  <c r="AA263" i="5" s="1"/>
  <c r="W264" i="5"/>
  <c r="X264" i="5" s="1"/>
  <c r="B271" i="5"/>
  <c r="C271" i="5" s="1"/>
  <c r="W265" i="5" l="1"/>
  <c r="X265" i="5" s="1"/>
  <c r="Z264" i="5"/>
  <c r="AA264" i="5" s="1"/>
  <c r="E271" i="5"/>
  <c r="F271" i="5" s="1"/>
  <c r="N268" i="5"/>
  <c r="O268" i="5" s="1"/>
  <c r="T266" i="5"/>
  <c r="U266" i="5" s="1"/>
  <c r="AC263" i="5"/>
  <c r="AD263" i="5" s="1"/>
  <c r="Q267" i="5"/>
  <c r="R267" i="5" s="1"/>
  <c r="H270" i="5"/>
  <c r="I270" i="5" s="1"/>
  <c r="AF262" i="5"/>
  <c r="AG262" i="5" s="1"/>
  <c r="AI261" i="5"/>
  <c r="AJ261" i="5" s="1"/>
  <c r="B272" i="5"/>
  <c r="C272" i="5" s="1"/>
  <c r="K269" i="5"/>
  <c r="L269" i="5" s="1"/>
  <c r="B273" i="5" l="1"/>
  <c r="C273" i="5" s="1"/>
  <c r="AI262" i="5"/>
  <c r="AJ262" i="5" s="1"/>
  <c r="AF263" i="5"/>
  <c r="AG263" i="5" s="1"/>
  <c r="H271" i="5"/>
  <c r="I271" i="5" s="1"/>
  <c r="Q268" i="5"/>
  <c r="R268" i="5" s="1"/>
  <c r="AC264" i="5"/>
  <c r="AD264" i="5" s="1"/>
  <c r="T267" i="5"/>
  <c r="U267" i="5" s="1"/>
  <c r="N269" i="5"/>
  <c r="O269" i="5" s="1"/>
  <c r="E272" i="5"/>
  <c r="F272" i="5" s="1"/>
  <c r="Z265" i="5"/>
  <c r="AA265" i="5" s="1"/>
  <c r="K270" i="5"/>
  <c r="L270" i="5" s="1"/>
  <c r="W266" i="5"/>
  <c r="X266" i="5" s="1"/>
  <c r="K271" i="5" l="1"/>
  <c r="L271" i="5" s="1"/>
  <c r="Z266" i="5"/>
  <c r="AA266" i="5" s="1"/>
  <c r="E273" i="5"/>
  <c r="F273" i="5" s="1"/>
  <c r="N270" i="5"/>
  <c r="O270" i="5" s="1"/>
  <c r="AC265" i="5"/>
  <c r="AD265" i="5" s="1"/>
  <c r="Q269" i="5"/>
  <c r="R269" i="5" s="1"/>
  <c r="H272" i="5"/>
  <c r="I272" i="5" s="1"/>
  <c r="AF264" i="5"/>
  <c r="AG264" i="5" s="1"/>
  <c r="AI263" i="5"/>
  <c r="AJ263" i="5" s="1"/>
  <c r="W267" i="5"/>
  <c r="X267" i="5" s="1"/>
  <c r="B274" i="5"/>
  <c r="C274" i="5" s="1"/>
  <c r="T268" i="5"/>
  <c r="U268" i="5" s="1"/>
  <c r="W268" i="5" l="1"/>
  <c r="X268" i="5" s="1"/>
  <c r="AI264" i="5"/>
  <c r="AJ264" i="5" s="1"/>
  <c r="AF265" i="5"/>
  <c r="AG265" i="5" s="1"/>
  <c r="H273" i="5"/>
  <c r="I273" i="5" s="1"/>
  <c r="Q270" i="5"/>
  <c r="R270" i="5" s="1"/>
  <c r="AC266" i="5"/>
  <c r="AD266" i="5" s="1"/>
  <c r="N271" i="5"/>
  <c r="O271" i="5" s="1"/>
  <c r="E274" i="5"/>
  <c r="F274" i="5" s="1"/>
  <c r="Z267" i="5"/>
  <c r="AA267" i="5" s="1"/>
  <c r="T269" i="5"/>
  <c r="U269" i="5" s="1"/>
  <c r="K272" i="5"/>
  <c r="L272" i="5" s="1"/>
  <c r="B275" i="5"/>
  <c r="C275" i="5" s="1"/>
  <c r="K273" i="5" l="1"/>
  <c r="L273" i="5" s="1"/>
  <c r="T270" i="5"/>
  <c r="U270" i="5" s="1"/>
  <c r="Z268" i="5"/>
  <c r="AA268" i="5" s="1"/>
  <c r="E275" i="5"/>
  <c r="F275" i="5" s="1"/>
  <c r="N272" i="5"/>
  <c r="O272" i="5" s="1"/>
  <c r="AC267" i="5"/>
  <c r="AD267" i="5" s="1"/>
  <c r="Q271" i="5"/>
  <c r="R271" i="5" s="1"/>
  <c r="H274" i="5"/>
  <c r="I274" i="5" s="1"/>
  <c r="AF266" i="5"/>
  <c r="AG266" i="5" s="1"/>
  <c r="AI265" i="5"/>
  <c r="AJ265" i="5" s="1"/>
  <c r="W269" i="5"/>
  <c r="X269" i="5" s="1"/>
  <c r="B276" i="5"/>
  <c r="C276" i="5" s="1"/>
  <c r="AI266" i="5" l="1"/>
  <c r="AJ266" i="5" s="1"/>
  <c r="AF267" i="5"/>
  <c r="AG267" i="5" s="1"/>
  <c r="Q272" i="5"/>
  <c r="R272" i="5" s="1"/>
  <c r="AC268" i="5"/>
  <c r="AD268" i="5" s="1"/>
  <c r="E276" i="5"/>
  <c r="F276" i="5" s="1"/>
  <c r="Z269" i="5"/>
  <c r="AA269" i="5" s="1"/>
  <c r="T271" i="5"/>
  <c r="U271" i="5" s="1"/>
  <c r="W270" i="5"/>
  <c r="X270" i="5" s="1"/>
  <c r="K274" i="5"/>
  <c r="L274" i="5" s="1"/>
  <c r="B277" i="5"/>
  <c r="C277" i="5" s="1"/>
  <c r="H275" i="5"/>
  <c r="I275" i="5" s="1"/>
  <c r="N273" i="5"/>
  <c r="O273" i="5" s="1"/>
  <c r="Z270" i="5" l="1"/>
  <c r="AA270" i="5" s="1"/>
  <c r="E277" i="5"/>
  <c r="F277" i="5" s="1"/>
  <c r="T272" i="5"/>
  <c r="U272" i="5" s="1"/>
  <c r="AC269" i="5"/>
  <c r="AD269" i="5" s="1"/>
  <c r="N274" i="5"/>
  <c r="O274" i="5" s="1"/>
  <c r="Q273" i="5"/>
  <c r="R273" i="5" s="1"/>
  <c r="H276" i="5"/>
  <c r="I276" i="5" s="1"/>
  <c r="AF268" i="5"/>
  <c r="AG268" i="5" s="1"/>
  <c r="AI267" i="5"/>
  <c r="AJ267" i="5" s="1"/>
  <c r="B278" i="5"/>
  <c r="C278" i="5" s="1"/>
  <c r="K275" i="5"/>
  <c r="L275" i="5" s="1"/>
  <c r="W271" i="5"/>
  <c r="X271" i="5" s="1"/>
  <c r="K276" i="5" l="1"/>
  <c r="L276" i="5" s="1"/>
  <c r="B279" i="5"/>
  <c r="C279" i="5" s="1"/>
  <c r="AI268" i="5"/>
  <c r="AJ268" i="5" s="1"/>
  <c r="AF269" i="5"/>
  <c r="AG269" i="5" s="1"/>
  <c r="H277" i="5"/>
  <c r="I277" i="5" s="1"/>
  <c r="Q274" i="5"/>
  <c r="R274" i="5" s="1"/>
  <c r="N275" i="5"/>
  <c r="O275" i="5" s="1"/>
  <c r="AC270" i="5"/>
  <c r="AD270" i="5" s="1"/>
  <c r="E278" i="5"/>
  <c r="F278" i="5" s="1"/>
  <c r="W272" i="5"/>
  <c r="X272" i="5" s="1"/>
  <c r="Z271" i="5"/>
  <c r="AA271" i="5" s="1"/>
  <c r="T273" i="5"/>
  <c r="U273" i="5" s="1"/>
  <c r="Z272" i="5" l="1"/>
  <c r="AA272" i="5" s="1"/>
  <c r="W273" i="5"/>
  <c r="X273" i="5" s="1"/>
  <c r="E279" i="5"/>
  <c r="F279" i="5" s="1"/>
  <c r="AC271" i="5"/>
  <c r="AD271" i="5" s="1"/>
  <c r="Q275" i="5"/>
  <c r="R275" i="5" s="1"/>
  <c r="H278" i="5"/>
  <c r="I278" i="5" s="1"/>
  <c r="AF270" i="5"/>
  <c r="AG270" i="5" s="1"/>
  <c r="AI269" i="5"/>
  <c r="AJ269" i="5" s="1"/>
  <c r="B280" i="5"/>
  <c r="C280" i="5" s="1"/>
  <c r="T274" i="5"/>
  <c r="U274" i="5" s="1"/>
  <c r="K277" i="5"/>
  <c r="L277" i="5" s="1"/>
  <c r="N276" i="5"/>
  <c r="O276" i="5" s="1"/>
  <c r="K278" i="5" l="1"/>
  <c r="L278" i="5" s="1"/>
  <c r="T275" i="5"/>
  <c r="U275" i="5" s="1"/>
  <c r="B281" i="5"/>
  <c r="C281" i="5" s="1"/>
  <c r="AI270" i="5"/>
  <c r="AJ270" i="5" s="1"/>
  <c r="AF271" i="5"/>
  <c r="AG271" i="5" s="1"/>
  <c r="H279" i="5"/>
  <c r="I279" i="5" s="1"/>
  <c r="Q276" i="5"/>
  <c r="R276" i="5" s="1"/>
  <c r="AC272" i="5"/>
  <c r="AD272" i="5" s="1"/>
  <c r="E280" i="5"/>
  <c r="F280" i="5" s="1"/>
  <c r="W274" i="5"/>
  <c r="X274" i="5" s="1"/>
  <c r="N277" i="5"/>
  <c r="O277" i="5" s="1"/>
  <c r="Z273" i="5"/>
  <c r="AA273" i="5" s="1"/>
  <c r="N278" i="5" l="1"/>
  <c r="O278" i="5" s="1"/>
  <c r="W275" i="5"/>
  <c r="X275" i="5" s="1"/>
  <c r="E281" i="5"/>
  <c r="F281" i="5" s="1"/>
  <c r="AC273" i="5"/>
  <c r="AD273" i="5" s="1"/>
  <c r="Q277" i="5"/>
  <c r="R277" i="5" s="1"/>
  <c r="H280" i="5"/>
  <c r="I280" i="5" s="1"/>
  <c r="AF272" i="5"/>
  <c r="AG272" i="5" s="1"/>
  <c r="AI271" i="5"/>
  <c r="AJ271" i="5" s="1"/>
  <c r="B282" i="5"/>
  <c r="C282" i="5" s="1"/>
  <c r="Z274" i="5"/>
  <c r="AA274" i="5" s="1"/>
  <c r="K279" i="5"/>
  <c r="L279" i="5" s="1"/>
  <c r="T276" i="5"/>
  <c r="U276" i="5" s="1"/>
  <c r="K280" i="5" l="1"/>
  <c r="L280" i="5" s="1"/>
  <c r="Z275" i="5"/>
  <c r="AA275" i="5" s="1"/>
  <c r="B283" i="5"/>
  <c r="C283" i="5" s="1"/>
  <c r="AI272" i="5"/>
  <c r="AJ272" i="5" s="1"/>
  <c r="AF273" i="5"/>
  <c r="AG273" i="5" s="1"/>
  <c r="H281" i="5"/>
  <c r="I281" i="5" s="1"/>
  <c r="Q278" i="5"/>
  <c r="R278" i="5" s="1"/>
  <c r="AC274" i="5"/>
  <c r="AD274" i="5" s="1"/>
  <c r="E282" i="5"/>
  <c r="F282" i="5" s="1"/>
  <c r="W276" i="5"/>
  <c r="X276" i="5" s="1"/>
  <c r="T277" i="5"/>
  <c r="U277" i="5" s="1"/>
  <c r="N279" i="5"/>
  <c r="O279" i="5" s="1"/>
  <c r="W277" i="5" l="1"/>
  <c r="X277" i="5" s="1"/>
  <c r="E283" i="5"/>
  <c r="F283" i="5" s="1"/>
  <c r="AC275" i="5"/>
  <c r="AD275" i="5" s="1"/>
  <c r="Q279" i="5"/>
  <c r="R279" i="5" s="1"/>
  <c r="H282" i="5"/>
  <c r="I282" i="5" s="1"/>
  <c r="AF274" i="5"/>
  <c r="AG274" i="5" s="1"/>
  <c r="AI273" i="5"/>
  <c r="AJ273" i="5" s="1"/>
  <c r="Z276" i="5"/>
  <c r="AA276" i="5" s="1"/>
  <c r="N280" i="5"/>
  <c r="O280" i="5" s="1"/>
  <c r="T278" i="5"/>
  <c r="U278" i="5" s="1"/>
  <c r="B284" i="5"/>
  <c r="C284" i="5" s="1"/>
  <c r="K281" i="5"/>
  <c r="L281" i="5" s="1"/>
  <c r="K282" i="5" l="1"/>
  <c r="L282" i="5" s="1"/>
  <c r="B285" i="5"/>
  <c r="C285" i="5" s="1"/>
  <c r="T279" i="5"/>
  <c r="U279" i="5" s="1"/>
  <c r="N281" i="5"/>
  <c r="O281" i="5" s="1"/>
  <c r="Z277" i="5"/>
  <c r="AA277" i="5" s="1"/>
  <c r="AI274" i="5"/>
  <c r="AJ274" i="5" s="1"/>
  <c r="AF275" i="5"/>
  <c r="AG275" i="5" s="1"/>
  <c r="H283" i="5"/>
  <c r="I283" i="5" s="1"/>
  <c r="Q280" i="5"/>
  <c r="R280" i="5" s="1"/>
  <c r="AC276" i="5"/>
  <c r="AD276" i="5" s="1"/>
  <c r="E284" i="5"/>
  <c r="F284" i="5" s="1"/>
  <c r="W278" i="5"/>
  <c r="X278" i="5" s="1"/>
  <c r="AC277" i="5" l="1"/>
  <c r="AD277" i="5" s="1"/>
  <c r="Q281" i="5"/>
  <c r="R281" i="5" s="1"/>
  <c r="AF276" i="5"/>
  <c r="AG276" i="5" s="1"/>
  <c r="AI275" i="5"/>
  <c r="AJ275" i="5" s="1"/>
  <c r="N282" i="5"/>
  <c r="O282" i="5" s="1"/>
  <c r="T280" i="5"/>
  <c r="U280" i="5" s="1"/>
  <c r="W279" i="5"/>
  <c r="X279" i="5" s="1"/>
  <c r="B286" i="5"/>
  <c r="C286" i="5" s="1"/>
  <c r="E285" i="5"/>
  <c r="F285" i="5" s="1"/>
  <c r="K283" i="5"/>
  <c r="L283" i="5" s="1"/>
  <c r="Z278" i="5"/>
  <c r="AA278" i="5" s="1"/>
  <c r="H284" i="5"/>
  <c r="I284" i="5" s="1"/>
  <c r="Z279" i="5" l="1"/>
  <c r="AA279" i="5" s="1"/>
  <c r="K284" i="5"/>
  <c r="L284" i="5" s="1"/>
  <c r="E286" i="5"/>
  <c r="F286" i="5" s="1"/>
  <c r="B287" i="5"/>
  <c r="C287" i="5" s="1"/>
  <c r="T281" i="5"/>
  <c r="U281" i="5" s="1"/>
  <c r="N283" i="5"/>
  <c r="O283" i="5" s="1"/>
  <c r="AI276" i="5"/>
  <c r="AJ276" i="5" s="1"/>
  <c r="AF277" i="5"/>
  <c r="AG277" i="5" s="1"/>
  <c r="Q282" i="5"/>
  <c r="R282" i="5" s="1"/>
  <c r="H285" i="5"/>
  <c r="I285" i="5" s="1"/>
  <c r="AC278" i="5"/>
  <c r="AD278" i="5" s="1"/>
  <c r="W280" i="5"/>
  <c r="X280" i="5" s="1"/>
  <c r="H286" i="5" l="1"/>
  <c r="I286" i="5" s="1"/>
  <c r="N284" i="5"/>
  <c r="O284" i="5" s="1"/>
  <c r="W281" i="5"/>
  <c r="X281" i="5" s="1"/>
  <c r="AC279" i="5"/>
  <c r="AD279" i="5" s="1"/>
  <c r="Q283" i="5"/>
  <c r="R283" i="5" s="1"/>
  <c r="AF278" i="5"/>
  <c r="AG278" i="5" s="1"/>
  <c r="AI277" i="5"/>
  <c r="AJ277" i="5" s="1"/>
  <c r="T282" i="5"/>
  <c r="U282" i="5" s="1"/>
  <c r="B288" i="5"/>
  <c r="C288" i="5" s="1"/>
  <c r="E287" i="5"/>
  <c r="F287" i="5" s="1"/>
  <c r="K285" i="5"/>
  <c r="L285" i="5" s="1"/>
  <c r="Z280" i="5"/>
  <c r="AA280" i="5" s="1"/>
  <c r="K286" i="5" l="1"/>
  <c r="L286" i="5" s="1"/>
  <c r="B289" i="5"/>
  <c r="C289" i="5" s="1"/>
  <c r="T283" i="5"/>
  <c r="U283" i="5" s="1"/>
  <c r="AI278" i="5"/>
  <c r="AJ278" i="5" s="1"/>
  <c r="AF279" i="5"/>
  <c r="AG279" i="5" s="1"/>
  <c r="Q284" i="5"/>
  <c r="R284" i="5" s="1"/>
  <c r="AC280" i="5"/>
  <c r="AD280" i="5" s="1"/>
  <c r="W282" i="5"/>
  <c r="X282" i="5" s="1"/>
  <c r="N285" i="5"/>
  <c r="O285" i="5" s="1"/>
  <c r="H287" i="5"/>
  <c r="I287" i="5" s="1"/>
  <c r="E288" i="5"/>
  <c r="F288" i="5" s="1"/>
  <c r="Z281" i="5"/>
  <c r="AA281" i="5" s="1"/>
  <c r="H288" i="5" l="1"/>
  <c r="I288" i="5" s="1"/>
  <c r="N286" i="5"/>
  <c r="O286" i="5" s="1"/>
  <c r="W283" i="5"/>
  <c r="X283" i="5" s="1"/>
  <c r="AC281" i="5"/>
  <c r="AD281" i="5" s="1"/>
  <c r="Q285" i="5"/>
  <c r="R285" i="5" s="1"/>
  <c r="AI279" i="5"/>
  <c r="AJ279" i="5" s="1"/>
  <c r="T284" i="5"/>
  <c r="U284" i="5" s="1"/>
  <c r="B290" i="5"/>
  <c r="C290" i="5" s="1"/>
  <c r="Z282" i="5"/>
  <c r="AA282" i="5" s="1"/>
  <c r="E289" i="5"/>
  <c r="F289" i="5" s="1"/>
  <c r="K287" i="5"/>
  <c r="L287" i="5" s="1"/>
  <c r="AF280" i="5"/>
  <c r="AG280" i="5" s="1"/>
  <c r="E290" i="5" l="1"/>
  <c r="F290" i="5" s="1"/>
  <c r="Z283" i="5"/>
  <c r="AA283" i="5" s="1"/>
  <c r="B291" i="5"/>
  <c r="C291" i="5" s="1"/>
  <c r="AI280" i="5"/>
  <c r="AJ280" i="5" s="1"/>
  <c r="Q286" i="5"/>
  <c r="R286" i="5" s="1"/>
  <c r="AC282" i="5"/>
  <c r="AD282" i="5" s="1"/>
  <c r="W284" i="5"/>
  <c r="X284" i="5" s="1"/>
  <c r="N287" i="5"/>
  <c r="O287" i="5" s="1"/>
  <c r="K288" i="5"/>
  <c r="L288" i="5" s="1"/>
  <c r="AF281" i="5"/>
  <c r="AG281" i="5" s="1"/>
  <c r="T285" i="5"/>
  <c r="U285" i="5" s="1"/>
  <c r="H289" i="5"/>
  <c r="I289" i="5" s="1"/>
  <c r="T286" i="5" l="1"/>
  <c r="U286" i="5" s="1"/>
  <c r="AF282" i="5"/>
  <c r="AG282" i="5" s="1"/>
  <c r="K289" i="5"/>
  <c r="L289" i="5" s="1"/>
  <c r="N288" i="5"/>
  <c r="O288" i="5" s="1"/>
  <c r="W285" i="5"/>
  <c r="X285" i="5" s="1"/>
  <c r="AC283" i="5"/>
  <c r="AD283" i="5" s="1"/>
  <c r="Q287" i="5"/>
  <c r="R287" i="5" s="1"/>
  <c r="AI281" i="5"/>
  <c r="AJ281" i="5" s="1"/>
  <c r="B292" i="5"/>
  <c r="C292" i="5" s="1"/>
  <c r="Z284" i="5"/>
  <c r="AA284" i="5" s="1"/>
  <c r="H290" i="5"/>
  <c r="I290" i="5" s="1"/>
  <c r="E291" i="5"/>
  <c r="F291" i="5" s="1"/>
  <c r="Z285" i="5" l="1"/>
  <c r="AA285" i="5" s="1"/>
  <c r="AI282" i="5"/>
  <c r="AJ282" i="5" s="1"/>
  <c r="Q288" i="5"/>
  <c r="R288" i="5" s="1"/>
  <c r="AC284" i="5"/>
  <c r="AD284" i="5" s="1"/>
  <c r="W286" i="5"/>
  <c r="X286" i="5" s="1"/>
  <c r="N289" i="5"/>
  <c r="O289" i="5" s="1"/>
  <c r="K290" i="5"/>
  <c r="L290" i="5" s="1"/>
  <c r="E292" i="5"/>
  <c r="F292" i="5" s="1"/>
  <c r="H291" i="5"/>
  <c r="I291" i="5" s="1"/>
  <c r="T287" i="5"/>
  <c r="U287" i="5" s="1"/>
  <c r="B293" i="5"/>
  <c r="C293" i="5" s="1"/>
  <c r="AF283" i="5"/>
  <c r="AG283" i="5" s="1"/>
  <c r="B294" i="5" l="1"/>
  <c r="C294" i="5" s="1"/>
  <c r="H292" i="5"/>
  <c r="I292" i="5" s="1"/>
  <c r="E293" i="5"/>
  <c r="F293" i="5" s="1"/>
  <c r="K291" i="5"/>
  <c r="L291" i="5" s="1"/>
  <c r="N290" i="5"/>
  <c r="O290" i="5" s="1"/>
  <c r="W287" i="5"/>
  <c r="X287" i="5" s="1"/>
  <c r="AC285" i="5"/>
  <c r="AD285" i="5" s="1"/>
  <c r="Q289" i="5"/>
  <c r="R289" i="5" s="1"/>
  <c r="AI283" i="5"/>
  <c r="AJ283" i="5" s="1"/>
  <c r="AF284" i="5"/>
  <c r="AG284" i="5" s="1"/>
  <c r="Z286" i="5"/>
  <c r="AA286" i="5" s="1"/>
  <c r="T288" i="5"/>
  <c r="U288" i="5" s="1"/>
  <c r="Z287" i="5" l="1"/>
  <c r="AA287" i="5" s="1"/>
  <c r="AF285" i="5"/>
  <c r="AG285" i="5" s="1"/>
  <c r="AI284" i="5"/>
  <c r="AJ284" i="5" s="1"/>
  <c r="Q290" i="5"/>
  <c r="R290" i="5" s="1"/>
  <c r="AC286" i="5"/>
  <c r="AD286" i="5" s="1"/>
  <c r="W288" i="5"/>
  <c r="X288" i="5" s="1"/>
  <c r="K292" i="5"/>
  <c r="L292" i="5" s="1"/>
  <c r="E294" i="5"/>
  <c r="F294" i="5" s="1"/>
  <c r="H293" i="5"/>
  <c r="I293" i="5" s="1"/>
  <c r="T289" i="5"/>
  <c r="U289" i="5" s="1"/>
  <c r="B295" i="5"/>
  <c r="C295" i="5" s="1"/>
  <c r="N291" i="5"/>
  <c r="O291" i="5" s="1"/>
  <c r="T290" i="5" l="1"/>
  <c r="U290" i="5" s="1"/>
  <c r="B296" i="5"/>
  <c r="C296" i="5" s="1"/>
  <c r="N292" i="5"/>
  <c r="O292" i="5" s="1"/>
  <c r="E295" i="5"/>
  <c r="F295" i="5" s="1"/>
  <c r="AI285" i="5"/>
  <c r="AJ285" i="5" s="1"/>
  <c r="Z288" i="5"/>
  <c r="AA288" i="5" s="1"/>
  <c r="H294" i="5"/>
  <c r="I294" i="5" s="1"/>
  <c r="W289" i="5"/>
  <c r="X289" i="5" s="1"/>
  <c r="AC287" i="5"/>
  <c r="AD287" i="5" s="1"/>
  <c r="Q291" i="5"/>
  <c r="R291" i="5" s="1"/>
  <c r="AF286" i="5"/>
  <c r="AG286" i="5" s="1"/>
  <c r="K293" i="5"/>
  <c r="L293" i="5" s="1"/>
  <c r="W290" i="5" l="1"/>
  <c r="X290" i="5" s="1"/>
  <c r="Z289" i="5"/>
  <c r="AA289" i="5" s="1"/>
  <c r="AI286" i="5"/>
  <c r="AJ286" i="5" s="1"/>
  <c r="E296" i="5"/>
  <c r="F296" i="5" s="1"/>
  <c r="N293" i="5"/>
  <c r="O293" i="5" s="1"/>
  <c r="K294" i="5"/>
  <c r="L294" i="5" s="1"/>
  <c r="B297" i="5"/>
  <c r="C297" i="5" s="1"/>
  <c r="AF287" i="5"/>
  <c r="AG287" i="5" s="1"/>
  <c r="Q292" i="5"/>
  <c r="R292" i="5" s="1"/>
  <c r="AC288" i="5"/>
  <c r="AD288" i="5" s="1"/>
  <c r="H295" i="5"/>
  <c r="I295" i="5" s="1"/>
  <c r="T291" i="5"/>
  <c r="U291" i="5" s="1"/>
  <c r="Q293" i="5" l="1"/>
  <c r="R293" i="5" s="1"/>
  <c r="AF288" i="5"/>
  <c r="AG288" i="5" s="1"/>
  <c r="H296" i="5"/>
  <c r="I296" i="5" s="1"/>
  <c r="AC289" i="5"/>
  <c r="AD289" i="5" s="1"/>
  <c r="B298" i="5"/>
  <c r="C298" i="5" s="1"/>
  <c r="K295" i="5"/>
  <c r="L295" i="5" s="1"/>
  <c r="E297" i="5"/>
  <c r="F297" i="5" s="1"/>
  <c r="AI287" i="5"/>
  <c r="AJ287" i="5" s="1"/>
  <c r="Z290" i="5"/>
  <c r="AA290" i="5" s="1"/>
  <c r="T292" i="5"/>
  <c r="U292" i="5" s="1"/>
  <c r="W291" i="5"/>
  <c r="X291" i="5" s="1"/>
  <c r="N294" i="5"/>
  <c r="O294" i="5" s="1"/>
  <c r="T293" i="5" l="1"/>
  <c r="U293" i="5" s="1"/>
  <c r="Z291" i="5"/>
  <c r="AA291" i="5" s="1"/>
  <c r="W292" i="5"/>
  <c r="X292" i="5" s="1"/>
  <c r="AI288" i="5"/>
  <c r="AJ288" i="5" s="1"/>
  <c r="K296" i="5"/>
  <c r="L296" i="5" s="1"/>
  <c r="AF289" i="5"/>
  <c r="AG289" i="5" s="1"/>
  <c r="E298" i="5"/>
  <c r="F298" i="5" s="1"/>
  <c r="AC290" i="5"/>
  <c r="AD290" i="5" s="1"/>
  <c r="H297" i="5"/>
  <c r="I297" i="5" s="1"/>
  <c r="N295" i="5"/>
  <c r="O295" i="5" s="1"/>
  <c r="Q294" i="5"/>
  <c r="R294" i="5" s="1"/>
  <c r="B299" i="5"/>
  <c r="C299" i="5" s="1"/>
  <c r="Q295" i="5" l="1"/>
  <c r="R295" i="5" s="1"/>
  <c r="E299" i="5"/>
  <c r="F299" i="5" s="1"/>
  <c r="Z292" i="5"/>
  <c r="AA292" i="5" s="1"/>
  <c r="N296" i="5"/>
  <c r="O296" i="5" s="1"/>
  <c r="AC291" i="5"/>
  <c r="AD291" i="5" s="1"/>
  <c r="AF290" i="5"/>
  <c r="AG290" i="5" s="1"/>
  <c r="K297" i="5"/>
  <c r="L297" i="5" s="1"/>
  <c r="AI289" i="5"/>
  <c r="AJ289" i="5" s="1"/>
  <c r="W293" i="5"/>
  <c r="X293" i="5" s="1"/>
  <c r="B300" i="5"/>
  <c r="C300" i="5" s="1"/>
  <c r="T294" i="5"/>
  <c r="U294" i="5" s="1"/>
  <c r="H298" i="5"/>
  <c r="I298" i="5" s="1"/>
  <c r="AI290" i="5" l="1"/>
  <c r="AJ290" i="5" s="1"/>
  <c r="AF291" i="5"/>
  <c r="AG291" i="5" s="1"/>
  <c r="AC292" i="5"/>
  <c r="AD292" i="5" s="1"/>
  <c r="N297" i="5"/>
  <c r="O297" i="5" s="1"/>
  <c r="H299" i="5"/>
  <c r="I299" i="5" s="1"/>
  <c r="T295" i="5"/>
  <c r="U295" i="5" s="1"/>
  <c r="B301" i="5"/>
  <c r="C301" i="5" s="1"/>
  <c r="W294" i="5"/>
  <c r="X294" i="5" s="1"/>
  <c r="Z293" i="5"/>
  <c r="AA293" i="5" s="1"/>
  <c r="E300" i="5"/>
  <c r="F300" i="5" s="1"/>
  <c r="K298" i="5"/>
  <c r="L298" i="5" s="1"/>
  <c r="Q296" i="5"/>
  <c r="R296" i="5" s="1"/>
  <c r="E301" i="5" l="1"/>
  <c r="F301" i="5" s="1"/>
  <c r="W295" i="5"/>
  <c r="X295" i="5" s="1"/>
  <c r="T296" i="5"/>
  <c r="U296" i="5" s="1"/>
  <c r="H300" i="5"/>
  <c r="I300" i="5" s="1"/>
  <c r="N298" i="5"/>
  <c r="O298" i="5" s="1"/>
  <c r="AC293" i="5"/>
  <c r="AD293" i="5" s="1"/>
  <c r="Q297" i="5"/>
  <c r="R297" i="5" s="1"/>
  <c r="AF292" i="5"/>
  <c r="AG292" i="5" s="1"/>
  <c r="K299" i="5"/>
  <c r="L299" i="5" s="1"/>
  <c r="AI291" i="5"/>
  <c r="AJ291" i="5" s="1"/>
  <c r="Z294" i="5"/>
  <c r="AA294" i="5" s="1"/>
  <c r="B302" i="5"/>
  <c r="C302" i="5" s="1"/>
  <c r="Z295" i="5" l="1"/>
  <c r="AA295" i="5" s="1"/>
  <c r="AI292" i="5"/>
  <c r="AJ292" i="5" s="1"/>
  <c r="K300" i="5"/>
  <c r="L300" i="5" s="1"/>
  <c r="AF293" i="5"/>
  <c r="AG293" i="5" s="1"/>
  <c r="Q298" i="5"/>
  <c r="R298" i="5" s="1"/>
  <c r="AC294" i="5"/>
  <c r="AD294" i="5" s="1"/>
  <c r="N299" i="5"/>
  <c r="O299" i="5" s="1"/>
  <c r="H301" i="5"/>
  <c r="I301" i="5" s="1"/>
  <c r="W296" i="5"/>
  <c r="X296" i="5" s="1"/>
  <c r="B303" i="5"/>
  <c r="C303" i="5" s="1"/>
  <c r="E302" i="5"/>
  <c r="F302" i="5" s="1"/>
  <c r="T297" i="5"/>
  <c r="U297" i="5" s="1"/>
  <c r="B304" i="5" l="1"/>
  <c r="C304" i="5" s="1"/>
  <c r="W297" i="5"/>
  <c r="X297" i="5" s="1"/>
  <c r="H302" i="5"/>
  <c r="I302" i="5" s="1"/>
  <c r="N300" i="5"/>
  <c r="O300" i="5" s="1"/>
  <c r="AC295" i="5"/>
  <c r="AD295" i="5" s="1"/>
  <c r="Q299" i="5"/>
  <c r="R299" i="5" s="1"/>
  <c r="AF294" i="5"/>
  <c r="AG294" i="5" s="1"/>
  <c r="K301" i="5"/>
  <c r="L301" i="5" s="1"/>
  <c r="AI293" i="5"/>
  <c r="AJ293" i="5" s="1"/>
  <c r="T298" i="5"/>
  <c r="U298" i="5" s="1"/>
  <c r="Z296" i="5"/>
  <c r="AA296" i="5" s="1"/>
  <c r="E303" i="5"/>
  <c r="F303" i="5" s="1"/>
  <c r="T299" i="5" l="1"/>
  <c r="U299" i="5" s="1"/>
  <c r="AI294" i="5"/>
  <c r="AJ294" i="5" s="1"/>
  <c r="K302" i="5"/>
  <c r="L302" i="5" s="1"/>
  <c r="Q300" i="5"/>
  <c r="R300" i="5" s="1"/>
  <c r="AC296" i="5"/>
  <c r="AD296" i="5" s="1"/>
  <c r="N301" i="5"/>
  <c r="O301" i="5" s="1"/>
  <c r="H303" i="5"/>
  <c r="I303" i="5" s="1"/>
  <c r="W298" i="5"/>
  <c r="X298" i="5" s="1"/>
  <c r="E304" i="5"/>
  <c r="F304" i="5" s="1"/>
  <c r="Z297" i="5"/>
  <c r="AA297" i="5" s="1"/>
  <c r="AF295" i="5"/>
  <c r="AG295" i="5" s="1"/>
  <c r="B305" i="5"/>
  <c r="C305" i="5" s="1"/>
  <c r="E305" i="5" l="1"/>
  <c r="F305" i="5" s="1"/>
  <c r="W299" i="5"/>
  <c r="X299" i="5" s="1"/>
  <c r="N302" i="5"/>
  <c r="O302" i="5" s="1"/>
  <c r="Q301" i="5"/>
  <c r="R301" i="5" s="1"/>
  <c r="K303" i="5"/>
  <c r="L303" i="5" s="1"/>
  <c r="B306" i="5"/>
  <c r="C306" i="5" s="1"/>
  <c r="AI295" i="5"/>
  <c r="AJ295" i="5" s="1"/>
  <c r="AF296" i="5"/>
  <c r="AG296" i="5" s="1"/>
  <c r="Z298" i="5"/>
  <c r="AA298" i="5" s="1"/>
  <c r="AC297" i="5"/>
  <c r="AD297" i="5" s="1"/>
  <c r="H304" i="5"/>
  <c r="I304" i="5" s="1"/>
  <c r="T300" i="5"/>
  <c r="U300" i="5" s="1"/>
  <c r="H305" i="5" l="1"/>
  <c r="I305" i="5" s="1"/>
  <c r="AC298" i="5"/>
  <c r="AD298" i="5" s="1"/>
  <c r="Z299" i="5"/>
  <c r="AA299" i="5" s="1"/>
  <c r="AF297" i="5"/>
  <c r="AG297" i="5" s="1"/>
  <c r="AI296" i="5"/>
  <c r="AJ296" i="5" s="1"/>
  <c r="B307" i="5"/>
  <c r="C307" i="5" s="1"/>
  <c r="K304" i="5"/>
  <c r="L304" i="5" s="1"/>
  <c r="Q302" i="5"/>
  <c r="R302" i="5" s="1"/>
  <c r="N303" i="5"/>
  <c r="O303" i="5" s="1"/>
  <c r="W300" i="5"/>
  <c r="X300" i="5" s="1"/>
  <c r="T301" i="5"/>
  <c r="U301" i="5" s="1"/>
  <c r="E306" i="5"/>
  <c r="F306" i="5" s="1"/>
  <c r="W301" i="5" l="1"/>
  <c r="X301" i="5" s="1"/>
  <c r="N304" i="5"/>
  <c r="O304" i="5" s="1"/>
  <c r="Q303" i="5"/>
  <c r="R303" i="5" s="1"/>
  <c r="AI297" i="5"/>
  <c r="AJ297" i="5" s="1"/>
  <c r="AF298" i="5"/>
  <c r="AG298" i="5" s="1"/>
  <c r="Z300" i="5"/>
  <c r="AA300" i="5" s="1"/>
  <c r="E307" i="5"/>
  <c r="F307" i="5" s="1"/>
  <c r="AC299" i="5"/>
  <c r="AD299" i="5" s="1"/>
  <c r="T302" i="5"/>
  <c r="U302" i="5" s="1"/>
  <c r="H306" i="5"/>
  <c r="I306" i="5" s="1"/>
  <c r="B308" i="5"/>
  <c r="C308" i="5" s="1"/>
  <c r="K305" i="5"/>
  <c r="L305" i="5" s="1"/>
  <c r="H307" i="5" l="1"/>
  <c r="I307" i="5" s="1"/>
  <c r="T303" i="5"/>
  <c r="U303" i="5" s="1"/>
  <c r="Z301" i="5"/>
  <c r="AA301" i="5" s="1"/>
  <c r="AF299" i="5"/>
  <c r="AG299" i="5" s="1"/>
  <c r="AI298" i="5"/>
  <c r="AJ298" i="5" s="1"/>
  <c r="Q304" i="5"/>
  <c r="R304" i="5" s="1"/>
  <c r="K306" i="5"/>
  <c r="L306" i="5" s="1"/>
  <c r="N305" i="5"/>
  <c r="O305" i="5" s="1"/>
  <c r="B309" i="5"/>
  <c r="C309" i="5" s="1"/>
  <c r="W302" i="5"/>
  <c r="X302" i="5" s="1"/>
  <c r="AC300" i="5"/>
  <c r="AD300" i="5" s="1"/>
  <c r="E308" i="5"/>
  <c r="F308" i="5" s="1"/>
  <c r="W303" i="5" l="1"/>
  <c r="X303" i="5" s="1"/>
  <c r="B310" i="5"/>
  <c r="C310" i="5" s="1"/>
  <c r="K307" i="5"/>
  <c r="L307" i="5" s="1"/>
  <c r="Q305" i="5"/>
  <c r="R305" i="5" s="1"/>
  <c r="AI299" i="5"/>
  <c r="AJ299" i="5" s="1"/>
  <c r="AF300" i="5"/>
  <c r="AG300" i="5" s="1"/>
  <c r="T304" i="5"/>
  <c r="U304" i="5" s="1"/>
  <c r="AC301" i="5"/>
  <c r="AD301" i="5" s="1"/>
  <c r="H308" i="5"/>
  <c r="I308" i="5" s="1"/>
  <c r="E309" i="5"/>
  <c r="F309" i="5" s="1"/>
  <c r="Z302" i="5"/>
  <c r="AA302" i="5" s="1"/>
  <c r="N306" i="5"/>
  <c r="O306" i="5" s="1"/>
  <c r="E310" i="5" l="1"/>
  <c r="F310" i="5" s="1"/>
  <c r="H309" i="5"/>
  <c r="I309" i="5" s="1"/>
  <c r="AC302" i="5"/>
  <c r="AD302" i="5" s="1"/>
  <c r="T305" i="5"/>
  <c r="U305" i="5" s="1"/>
  <c r="AF301" i="5"/>
  <c r="AG301" i="5" s="1"/>
  <c r="AI300" i="5"/>
  <c r="AJ300" i="5" s="1"/>
  <c r="Q306" i="5"/>
  <c r="R306" i="5" s="1"/>
  <c r="K308" i="5"/>
  <c r="L308" i="5" s="1"/>
  <c r="B311" i="5"/>
  <c r="C311" i="5" s="1"/>
  <c r="N307" i="5"/>
  <c r="O307" i="5" s="1"/>
  <c r="Z303" i="5"/>
  <c r="AA303" i="5" s="1"/>
  <c r="W304" i="5"/>
  <c r="X304" i="5" s="1"/>
  <c r="Z304" i="5" l="1"/>
  <c r="AA304" i="5" s="1"/>
  <c r="N308" i="5"/>
  <c r="O308" i="5" s="1"/>
  <c r="K309" i="5"/>
  <c r="L309" i="5" s="1"/>
  <c r="Q307" i="5"/>
  <c r="R307" i="5" s="1"/>
  <c r="AI301" i="5"/>
  <c r="AJ301" i="5" s="1"/>
  <c r="AF302" i="5"/>
  <c r="AG302" i="5" s="1"/>
  <c r="T306" i="5"/>
  <c r="U306" i="5" s="1"/>
  <c r="AC303" i="5"/>
  <c r="AD303" i="5" s="1"/>
  <c r="W305" i="5"/>
  <c r="X305" i="5" s="1"/>
  <c r="E311" i="5"/>
  <c r="F311" i="5" s="1"/>
  <c r="H310" i="5"/>
  <c r="I310" i="5" s="1"/>
  <c r="W306" i="5" l="1"/>
  <c r="X306" i="5" s="1"/>
  <c r="AC304" i="5"/>
  <c r="AD304" i="5" s="1"/>
  <c r="T307" i="5"/>
  <c r="U307" i="5" s="1"/>
  <c r="AF303" i="5"/>
  <c r="AG303" i="5" s="1"/>
  <c r="AI302" i="5"/>
  <c r="AJ302" i="5" s="1"/>
  <c r="Q308" i="5"/>
  <c r="R308" i="5" s="1"/>
  <c r="K310" i="5"/>
  <c r="L310" i="5" s="1"/>
  <c r="N309" i="5"/>
  <c r="O309" i="5" s="1"/>
  <c r="H311" i="5"/>
  <c r="I311" i="5" s="1"/>
  <c r="Z305" i="5"/>
  <c r="AA305" i="5" s="1"/>
  <c r="Z306" i="5" l="1"/>
  <c r="AA306" i="5" s="1"/>
  <c r="N310" i="5"/>
  <c r="O310" i="5" s="1"/>
  <c r="K311" i="5"/>
  <c r="L311" i="5" s="1"/>
  <c r="Q309" i="5"/>
  <c r="R309" i="5" s="1"/>
  <c r="AI303" i="5"/>
  <c r="AJ303" i="5" s="1"/>
  <c r="AF304" i="5"/>
  <c r="AG304" i="5" s="1"/>
  <c r="T308" i="5"/>
  <c r="U308" i="5" s="1"/>
  <c r="AC305" i="5"/>
  <c r="AD305" i="5" s="1"/>
  <c r="W307" i="5"/>
  <c r="X307" i="5" s="1"/>
  <c r="W308" i="5" l="1"/>
  <c r="X308" i="5" s="1"/>
  <c r="AF305" i="5"/>
  <c r="AG305" i="5" s="1"/>
  <c r="AI304" i="5"/>
  <c r="AJ304" i="5" s="1"/>
  <c r="Q310" i="5"/>
  <c r="R310" i="5" s="1"/>
  <c r="N311" i="5"/>
  <c r="O311" i="5" s="1"/>
  <c r="Z307" i="5"/>
  <c r="AA307" i="5" s="1"/>
  <c r="AC306" i="5"/>
  <c r="AD306" i="5" s="1"/>
  <c r="T309" i="5"/>
  <c r="U309" i="5" s="1"/>
  <c r="T310" i="5" l="1"/>
  <c r="U310" i="5" s="1"/>
  <c r="AC307" i="5"/>
  <c r="AD307" i="5" s="1"/>
  <c r="Z308" i="5"/>
  <c r="AA308" i="5" s="1"/>
  <c r="Q311" i="5"/>
  <c r="R311" i="5" s="1"/>
  <c r="AI305" i="5"/>
  <c r="AJ305" i="5" s="1"/>
  <c r="AF306" i="5"/>
  <c r="AG306" i="5" s="1"/>
  <c r="W309" i="5"/>
  <c r="X309" i="5" s="1"/>
  <c r="AF307" i="5" l="1"/>
  <c r="AG307" i="5" s="1"/>
  <c r="AI306" i="5"/>
  <c r="AJ306" i="5" s="1"/>
  <c r="Z309" i="5"/>
  <c r="AA309" i="5" s="1"/>
  <c r="AC308" i="5"/>
  <c r="AD308" i="5" s="1"/>
  <c r="T311" i="5"/>
  <c r="U311" i="5" s="1"/>
  <c r="W310" i="5"/>
  <c r="X310" i="5" s="1"/>
  <c r="W311" i="5" l="1"/>
  <c r="X311" i="5" s="1"/>
  <c r="AC309" i="5"/>
  <c r="AD309" i="5" s="1"/>
  <c r="Z310" i="5"/>
  <c r="AA310" i="5" s="1"/>
  <c r="AI307" i="5"/>
  <c r="AJ307" i="5" s="1"/>
  <c r="AF308" i="5"/>
  <c r="AG308" i="5" s="1"/>
  <c r="AF309" i="5" l="1"/>
  <c r="AG309" i="5" s="1"/>
  <c r="AI308" i="5"/>
  <c r="AJ308" i="5" s="1"/>
  <c r="Z311" i="5"/>
  <c r="AA311" i="5" s="1"/>
  <c r="AC310" i="5"/>
  <c r="AD310" i="5" s="1"/>
  <c r="AC311" i="5" l="1"/>
  <c r="AD311" i="5" s="1"/>
  <c r="AI309" i="5"/>
  <c r="AJ309" i="5" s="1"/>
  <c r="AF310" i="5"/>
  <c r="AG310" i="5" s="1"/>
  <c r="AF311" i="5" l="1"/>
  <c r="AG311" i="5" s="1"/>
  <c r="AI310" i="5"/>
  <c r="AJ310" i="5" s="1"/>
  <c r="AI311" i="5" l="1"/>
  <c r="AJ3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Almeta Monroe-Turner</author>
  </authors>
  <commentList>
    <comment ref="D3" authorId="0" shapeId="0" xr:uid="{C1C0FDAF-8DA0-4618-B8A4-DAC75C63DAF9}">
      <text>
        <r>
          <rPr>
            <b/>
            <sz val="9"/>
            <color indexed="81"/>
            <rFont val="Tahoma"/>
            <family val="2"/>
          </rPr>
          <t>How did you pay for the item.</t>
        </r>
      </text>
    </comment>
    <comment ref="E3" authorId="0" shapeId="0" xr:uid="{62A94E48-4AB6-44CB-B40C-285618512873}">
      <text>
        <r>
          <rPr>
            <b/>
            <sz val="9"/>
            <color indexed="81"/>
            <rFont val="Tahoma"/>
            <family val="2"/>
          </rPr>
          <t>Necessary, Miscellaneous or Unnecessary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Almeta Monroe-Turner</author>
  </authors>
  <commentList>
    <comment ref="D3" authorId="0" shapeId="0" xr:uid="{48B7D17A-54E5-49F3-ABDC-8ED4074C9B38}">
      <text>
        <r>
          <rPr>
            <b/>
            <sz val="9"/>
            <color indexed="81"/>
            <rFont val="Tahoma"/>
            <family val="2"/>
          </rPr>
          <t>Source of Income.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 shapeId="0" xr:uid="{D37E693D-500A-4BC1-960F-E968DB310B95}">
      <text>
        <r>
          <rPr>
            <b/>
            <sz val="9"/>
            <color indexed="81"/>
            <rFont val="Tahoma"/>
            <family val="2"/>
          </rPr>
          <t>Amount available for bill payments.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990F2CB6-EEB0-4333-AAE6-46C5417C1218}">
      <text>
        <r>
          <rPr>
            <b/>
            <sz val="9"/>
            <color indexed="81"/>
            <rFont val="Tahoma"/>
            <family val="2"/>
          </rPr>
          <t>Amount available for savings or debts after all expenses have been paid.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E1A0BCDB-E490-418F-8B04-CAF591358AEA}">
      <text>
        <r>
          <rPr>
            <b/>
            <sz val="9"/>
            <color indexed="81"/>
            <rFont val="Tahoma"/>
            <family val="2"/>
          </rPr>
          <t>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ABB2358C-6E81-4206-8BEB-5DC4BF9ED44A}">
      <text>
        <r>
          <rPr>
            <b/>
            <sz val="9"/>
            <color indexed="81"/>
            <rFont val="Tahoma"/>
            <family val="2"/>
          </rPr>
          <t>Which source will pay this bill. Ex: Credit Card, Checking, ACH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B341AA78-3752-41BC-A0E5-0F66323DFB0C}">
      <text>
        <r>
          <rPr>
            <b/>
            <sz val="9"/>
            <color indexed="81"/>
            <rFont val="Tahoma"/>
            <family val="2"/>
          </rPr>
          <t>Bill Due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612E22EF-01A4-4A00-8614-DA69A92B0CB3}">
      <text>
        <r>
          <rPr>
            <b/>
            <sz val="9"/>
            <color indexed="81"/>
            <rFont val="Tahoma"/>
            <family val="2"/>
          </rPr>
          <t>Payment Amount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<sst xmlns="http://schemas.openxmlformats.org/spreadsheetml/2006/main" count="208" uniqueCount="59">
  <si>
    <t>Smallest Balance</t>
  </si>
  <si>
    <t>Largest Balance</t>
  </si>
  <si>
    <t>Creditor</t>
  </si>
  <si>
    <t>Balance</t>
  </si>
  <si>
    <t>Minimum Payment</t>
  </si>
  <si>
    <t>Interest Rate</t>
  </si>
  <si>
    <t>Month</t>
  </si>
  <si>
    <t>Payment</t>
  </si>
  <si>
    <t>Date</t>
  </si>
  <si>
    <t>Item</t>
  </si>
  <si>
    <t>Amount</t>
  </si>
  <si>
    <t>Payment Method</t>
  </si>
  <si>
    <t>N/M/U</t>
  </si>
  <si>
    <t xml:space="preserve"> </t>
  </si>
  <si>
    <t>Income #3</t>
  </si>
  <si>
    <t>Income #4</t>
  </si>
  <si>
    <t>Net Income</t>
  </si>
  <si>
    <t>Expenses</t>
  </si>
  <si>
    <t>Overage</t>
  </si>
  <si>
    <t>Housing</t>
  </si>
  <si>
    <t>Amx</t>
  </si>
  <si>
    <t>Subtotals</t>
  </si>
  <si>
    <t>Entertainment</t>
  </si>
  <si>
    <t>Sports Tickets</t>
  </si>
  <si>
    <t xml:space="preserve">Grocery </t>
  </si>
  <si>
    <t>Personal</t>
  </si>
  <si>
    <t xml:space="preserve">Medical </t>
  </si>
  <si>
    <t>Grooming</t>
  </si>
  <si>
    <t>Insurance</t>
  </si>
  <si>
    <t>Miscellaneous</t>
  </si>
  <si>
    <t>Daycare</t>
  </si>
  <si>
    <t>Subscriptions</t>
  </si>
  <si>
    <t>Charity</t>
  </si>
  <si>
    <t>Auto</t>
  </si>
  <si>
    <t>Offering</t>
  </si>
  <si>
    <t>Total Monthly Expenses</t>
  </si>
  <si>
    <t>Income #5</t>
  </si>
  <si>
    <t>Mortgage</t>
  </si>
  <si>
    <t>ACH</t>
  </si>
  <si>
    <t>© 2026 Almeta Monroe-Turner. All rights reserved.</t>
  </si>
  <si>
    <t>Due Date</t>
  </si>
  <si>
    <t>The Paycheck Peace worksheets and Paycheck Peace Budget Buddy Agreement were created by Almeta Monroe-Turner. They are provided for personal and educational use only. Redistribution, resale, or modification for commercial purposes is strictly prohibited without written permission.</t>
  </si>
  <si>
    <t>© 2026 Almeta Monroe-Turner. All rights reserved.The Paycheck Peace worksheets and Paycheck Peace Budget Buddy Agreement were created by Almeta Monroe-Turner. They are provided for personal and educational use only. Redistribution, resale, or modification for commercial purposes is strictly prohibited without written permission.</t>
  </si>
  <si>
    <t>Available for Savings or Debt Reduction</t>
  </si>
  <si>
    <t>Account</t>
  </si>
  <si>
    <t>MC</t>
  </si>
  <si>
    <t>Prime</t>
  </si>
  <si>
    <t xml:space="preserve">Food </t>
  </si>
  <si>
    <t>Zelle</t>
  </si>
  <si>
    <t>Card</t>
  </si>
  <si>
    <t>Checking</t>
  </si>
  <si>
    <t>Amount Available For Budget Worksheet</t>
  </si>
  <si>
    <t>Gum</t>
  </si>
  <si>
    <t>Visa</t>
  </si>
  <si>
    <t>N</t>
  </si>
  <si>
    <t>Children</t>
  </si>
  <si>
    <t>After Care</t>
  </si>
  <si>
    <t>Income #1</t>
  </si>
  <si>
    <t>Income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</si>
</sst>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 Serif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0"/>
      <name val="Playfair Display"/>
    </font>
    <font>
      <b/>
      <sz val="12"/>
      <color theme="1"/>
      <name val="Calibri"/>
      <family val="2"/>
      <scheme val="minor"/>
    </font>
    <font>
      <b/>
      <sz val="12"/>
      <color theme="1"/>
      <name val="Roboto Serif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Roboto Serif"/>
    </font>
    <font>
      <b/>
      <sz val="12"/>
      <color rgb="FFFFFFFF"/>
      <name val="Playfair Display"/>
    </font>
    <font>
      <sz val="12"/>
      <color theme="1"/>
      <name val="Roboto Serif"/>
    </font>
    <font>
      <b/>
      <u/>
      <sz val="12"/>
      <color theme="1"/>
      <name val="Roboto Serif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0"/>
      <name val="Times New Roman"/>
      <family val="1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BBE49"/>
        <bgColor indexed="64"/>
      </patternFill>
    </fill>
    <fill>
      <patternFill patternType="solid">
        <fgColor rgb="FF0B267B"/>
        <bgColor indexed="64"/>
      </patternFill>
    </fill>
    <fill>
      <patternFill patternType="solid">
        <fgColor rgb="FF0B267B"/>
        <bgColor rgb="FFFF9900"/>
      </patternFill>
    </fill>
    <fill>
      <patternFill patternType="solid">
        <fgColor rgb="FFEBBE49"/>
        <bgColor rgb="FFF2EDDB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DE6B9F"/>
      </right>
      <top style="medium">
        <color rgb="FFDE6B9F"/>
      </top>
      <bottom style="medium">
        <color rgb="FFDE6B9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CC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5" fillId="0" borderId="9" xfId="0" applyFont="1" applyBorder="1"/>
    <xf numFmtId="0" fontId="5" fillId="0" borderId="0" xfId="0" applyFont="1"/>
    <xf numFmtId="164" fontId="5" fillId="0" borderId="9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8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center"/>
    </xf>
    <xf numFmtId="5" fontId="5" fillId="0" borderId="0" xfId="1" applyNumberFormat="1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4" fontId="5" fillId="0" borderId="0" xfId="1" applyFont="1" applyFill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5" fillId="0" borderId="11" xfId="0" applyNumberFormat="1" applyFont="1" applyBorder="1" applyAlignment="1">
      <alignment horizontal="center"/>
    </xf>
    <xf numFmtId="164" fontId="5" fillId="0" borderId="9" xfId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9" xfId="0" applyNumberFormat="1" applyFont="1" applyBorder="1"/>
    <xf numFmtId="4" fontId="5" fillId="0" borderId="0" xfId="0" applyNumberFormat="1" applyFont="1"/>
    <xf numFmtId="164" fontId="5" fillId="0" borderId="0" xfId="0" applyNumberFormat="1" applyFont="1"/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164" fontId="12" fillId="0" borderId="0" xfId="0" applyNumberFormat="1" applyFont="1" applyAlignment="1">
      <alignment horizontal="center"/>
    </xf>
    <xf numFmtId="0" fontId="9" fillId="0" borderId="0" xfId="0" applyFont="1"/>
    <xf numFmtId="0" fontId="14" fillId="0" borderId="0" xfId="0" applyFont="1"/>
    <xf numFmtId="164" fontId="9" fillId="0" borderId="0" xfId="0" applyNumberFormat="1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6" xfId="0" applyFont="1" applyBorder="1"/>
    <xf numFmtId="164" fontId="18" fillId="3" borderId="7" xfId="0" applyNumberFormat="1" applyFont="1" applyFill="1" applyBorder="1" applyAlignment="1">
      <alignment horizontal="right"/>
    </xf>
    <xf numFmtId="0" fontId="14" fillId="0" borderId="4" xfId="0" applyFont="1" applyBorder="1"/>
    <xf numFmtId="0" fontId="18" fillId="2" borderId="7" xfId="0" applyFont="1" applyFill="1" applyBorder="1"/>
    <xf numFmtId="164" fontId="18" fillId="2" borderId="7" xfId="0" applyNumberFormat="1" applyFont="1" applyFill="1" applyBorder="1" applyAlignment="1">
      <alignment horizontal="right"/>
    </xf>
    <xf numFmtId="0" fontId="18" fillId="0" borderId="7" xfId="0" applyFont="1" applyBorder="1"/>
    <xf numFmtId="0" fontId="18" fillId="0" borderId="8" xfId="0" applyFont="1" applyBorder="1"/>
    <xf numFmtId="164" fontId="18" fillId="2" borderId="8" xfId="0" applyNumberFormat="1" applyFont="1" applyFill="1" applyBorder="1" applyAlignment="1">
      <alignment horizontal="right"/>
    </xf>
    <xf numFmtId="10" fontId="18" fillId="3" borderId="7" xfId="0" applyNumberFormat="1" applyFont="1" applyFill="1" applyBorder="1" applyAlignment="1">
      <alignment horizontal="right"/>
    </xf>
    <xf numFmtId="10" fontId="18" fillId="2" borderId="7" xfId="0" applyNumberFormat="1" applyFont="1" applyFill="1" applyBorder="1" applyAlignment="1">
      <alignment horizontal="right"/>
    </xf>
    <xf numFmtId="10" fontId="18" fillId="2" borderId="8" xfId="0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4" fillId="0" borderId="0" xfId="0" applyNumberFormat="1" applyFont="1"/>
    <xf numFmtId="0" fontId="23" fillId="0" borderId="0" xfId="0" applyFont="1"/>
    <xf numFmtId="0" fontId="24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8" fillId="7" borderId="6" xfId="0" applyFont="1" applyFill="1" applyBorder="1"/>
    <xf numFmtId="164" fontId="18" fillId="7" borderId="7" xfId="0" applyNumberFormat="1" applyFont="1" applyFill="1" applyBorder="1" applyAlignment="1">
      <alignment horizontal="right"/>
    </xf>
    <xf numFmtId="0" fontId="18" fillId="7" borderId="7" xfId="0" applyFont="1" applyFill="1" applyBorder="1"/>
    <xf numFmtId="0" fontId="18" fillId="7" borderId="8" xfId="0" applyFont="1" applyFill="1" applyBorder="1"/>
    <xf numFmtId="164" fontId="18" fillId="7" borderId="8" xfId="0" applyNumberFormat="1" applyFont="1" applyFill="1" applyBorder="1" applyAlignment="1">
      <alignment horizontal="right"/>
    </xf>
    <xf numFmtId="164" fontId="6" fillId="4" borderId="9" xfId="0" applyNumberFormat="1" applyFont="1" applyFill="1" applyBorder="1" applyAlignment="1">
      <alignment horizontal="center" vertical="center"/>
    </xf>
    <xf numFmtId="0" fontId="27" fillId="5" borderId="9" xfId="0" applyFont="1" applyFill="1" applyBorder="1"/>
    <xf numFmtId="0" fontId="29" fillId="0" borderId="0" xfId="0" applyFont="1"/>
    <xf numFmtId="0" fontId="27" fillId="5" borderId="9" xfId="0" applyFont="1" applyFill="1" applyBorder="1" applyAlignment="1">
      <alignment horizontal="center"/>
    </xf>
    <xf numFmtId="0" fontId="27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left"/>
    </xf>
    <xf numFmtId="14" fontId="7" fillId="0" borderId="9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64" fontId="4" fillId="0" borderId="0" xfId="0" applyNumberFormat="1" applyFont="1" applyAlignment="1">
      <alignment horizontal="left" vertical="center"/>
    </xf>
    <xf numFmtId="0" fontId="27" fillId="5" borderId="9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6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17" fillId="6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164" fontId="7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18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B267B"/>
      <color rgb="FFEBBE49"/>
      <color rgb="FFD49F3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1054623</xdr:colOff>
      <xdr:row>0</xdr:row>
      <xdr:rowOff>1331979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51CACA8-0BB8-1737-8185-A075CD30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103" cy="133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52939</xdr:colOff>
      <xdr:row>0</xdr:row>
      <xdr:rowOff>1331979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608B7F-EF75-DC1B-8E83-19E83491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103" cy="1331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872911</xdr:colOff>
      <xdr:row>0</xdr:row>
      <xdr:rowOff>0</xdr:rowOff>
    </xdr:from>
    <xdr:to>
      <xdr:col>12</xdr:col>
      <xdr:colOff>347134</xdr:colOff>
      <xdr:row>0</xdr:row>
      <xdr:rowOff>1397000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183A22-D8DF-1883-FA2B-C9E6A4292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911" y="0"/>
          <a:ext cx="12673756" cy="139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3B2E-44A9-4A6F-B4D7-7A04C6E29503}">
  <dimension ref="A1:H47"/>
  <sheetViews>
    <sheetView zoomScaleNormal="100" workbookViewId="0">
      <pane ySplit="1" topLeftCell="A50" activePane="bottomLeft" state="frozen"/>
      <selection pane="bottomLeft" activeCell="F44" sqref="F44"/>
    </sheetView>
  </sheetViews>
  <sheetFormatPr defaultRowHeight="14.4"/>
  <cols>
    <col min="1" max="1" width="15" customWidth="1"/>
    <col min="2" max="2" width="34.77734375" customWidth="1"/>
    <col min="3" max="3" width="19.77734375" customWidth="1"/>
    <col min="4" max="4" width="25.33203125" customWidth="1"/>
    <col min="5" max="5" width="16" customWidth="1"/>
  </cols>
  <sheetData>
    <row r="1" spans="1:8" s="68" customFormat="1" ht="108" customHeight="1">
      <c r="A1" s="83"/>
      <c r="B1" s="84"/>
      <c r="C1" s="84"/>
      <c r="D1" s="84"/>
      <c r="E1" s="84"/>
    </row>
    <row r="3" spans="1:8" s="70" customFormat="1" ht="21">
      <c r="A3" s="69" t="s">
        <v>8</v>
      </c>
      <c r="B3" s="69" t="s">
        <v>9</v>
      </c>
      <c r="C3" s="69" t="s">
        <v>10</v>
      </c>
      <c r="D3" s="69" t="s">
        <v>11</v>
      </c>
      <c r="E3" s="69" t="s">
        <v>12</v>
      </c>
    </row>
    <row r="4" spans="1:8" s="42" customFormat="1" ht="18">
      <c r="A4" s="82">
        <v>46023</v>
      </c>
      <c r="B4" s="41" t="s">
        <v>52</v>
      </c>
      <c r="C4" s="98">
        <v>1</v>
      </c>
      <c r="D4" s="41" t="s">
        <v>53</v>
      </c>
      <c r="E4" s="41" t="s">
        <v>54</v>
      </c>
    </row>
    <row r="5" spans="1:8" s="42" customFormat="1" ht="18">
      <c r="A5" s="41"/>
      <c r="B5" s="41"/>
      <c r="C5" s="98"/>
      <c r="D5" s="41"/>
      <c r="E5" s="41"/>
    </row>
    <row r="6" spans="1:8" s="42" customFormat="1" ht="18">
      <c r="A6" s="41"/>
      <c r="B6" s="41"/>
      <c r="C6" s="98"/>
      <c r="D6" s="41"/>
      <c r="E6" s="41"/>
    </row>
    <row r="7" spans="1:8" s="42" customFormat="1" ht="18">
      <c r="A7" s="41"/>
      <c r="B7" s="41"/>
      <c r="C7" s="98"/>
      <c r="D7" s="41"/>
      <c r="E7" s="41"/>
    </row>
    <row r="8" spans="1:8" s="42" customFormat="1" ht="18">
      <c r="A8" s="41"/>
      <c r="B8" s="41"/>
      <c r="C8" s="98"/>
      <c r="D8" s="41"/>
      <c r="E8" s="41"/>
    </row>
    <row r="9" spans="1:8" s="42" customFormat="1" ht="18">
      <c r="A9" s="41"/>
      <c r="B9" s="41"/>
      <c r="C9" s="98"/>
      <c r="D9" s="41"/>
      <c r="E9" s="41"/>
    </row>
    <row r="10" spans="1:8" ht="20.100000000000001" customHeight="1">
      <c r="A10" s="99"/>
      <c r="B10" s="99"/>
      <c r="C10" s="100"/>
      <c r="D10" s="99"/>
      <c r="E10" s="99"/>
    </row>
    <row r="11" spans="1:8" ht="20.100000000000001" customHeight="1">
      <c r="A11" s="99"/>
      <c r="B11" s="99"/>
      <c r="C11" s="100"/>
      <c r="D11" s="99"/>
      <c r="E11" s="99"/>
    </row>
    <row r="12" spans="1:8" ht="20.100000000000001" customHeight="1">
      <c r="A12" s="99"/>
      <c r="B12" s="99"/>
      <c r="C12" s="100"/>
      <c r="D12" s="99"/>
      <c r="E12" s="99"/>
      <c r="H12" t="s">
        <v>13</v>
      </c>
    </row>
    <row r="13" spans="1:8" ht="20.100000000000001" customHeight="1">
      <c r="A13" s="99"/>
      <c r="B13" s="99"/>
      <c r="C13" s="100"/>
      <c r="D13" s="99"/>
      <c r="E13" s="99"/>
    </row>
    <row r="14" spans="1:8" ht="20.100000000000001" customHeight="1">
      <c r="A14" s="99"/>
      <c r="B14" s="99"/>
      <c r="C14" s="100"/>
      <c r="D14" s="99"/>
      <c r="E14" s="99"/>
    </row>
    <row r="15" spans="1:8" ht="20.100000000000001" customHeight="1">
      <c r="A15" s="99"/>
      <c r="B15" s="99"/>
      <c r="C15" s="100"/>
      <c r="D15" s="99"/>
      <c r="E15" s="99"/>
    </row>
    <row r="16" spans="1:8" ht="20.100000000000001" customHeight="1">
      <c r="A16" s="99"/>
      <c r="B16" s="99"/>
      <c r="C16" s="100"/>
      <c r="D16" s="99"/>
      <c r="E16" s="99"/>
    </row>
    <row r="17" spans="1:5" ht="20.100000000000001" customHeight="1">
      <c r="A17" s="99"/>
      <c r="B17" s="99"/>
      <c r="C17" s="100"/>
      <c r="D17" s="99"/>
      <c r="E17" s="99"/>
    </row>
    <row r="18" spans="1:5" ht="20.100000000000001" customHeight="1">
      <c r="A18" s="99"/>
      <c r="B18" s="99"/>
      <c r="C18" s="100"/>
      <c r="D18" s="99"/>
      <c r="E18" s="99"/>
    </row>
    <row r="19" spans="1:5" ht="20.100000000000001" customHeight="1">
      <c r="A19" s="99"/>
      <c r="B19" s="99"/>
      <c r="C19" s="100"/>
      <c r="D19" s="99"/>
      <c r="E19" s="99"/>
    </row>
    <row r="20" spans="1:5" ht="20.100000000000001" customHeight="1">
      <c r="A20" s="99"/>
      <c r="B20" s="99"/>
      <c r="C20" s="100"/>
      <c r="D20" s="99"/>
      <c r="E20" s="99"/>
    </row>
    <row r="21" spans="1:5" ht="20.100000000000001" customHeight="1">
      <c r="A21" s="99"/>
      <c r="B21" s="99"/>
      <c r="C21" s="100"/>
      <c r="D21" s="99"/>
      <c r="E21" s="99"/>
    </row>
    <row r="22" spans="1:5" ht="20.100000000000001" customHeight="1">
      <c r="A22" s="99"/>
      <c r="B22" s="99"/>
      <c r="C22" s="100"/>
      <c r="D22" s="99"/>
      <c r="E22" s="99"/>
    </row>
    <row r="23" spans="1:5" ht="20.100000000000001" customHeight="1">
      <c r="A23" s="99"/>
      <c r="B23" s="99"/>
      <c r="C23" s="100"/>
      <c r="D23" s="99"/>
      <c r="E23" s="99"/>
    </row>
    <row r="24" spans="1:5" ht="20.100000000000001" customHeight="1">
      <c r="A24" s="99"/>
      <c r="B24" s="99"/>
      <c r="C24" s="100"/>
      <c r="D24" s="99"/>
      <c r="E24" s="99"/>
    </row>
    <row r="25" spans="1:5" ht="20.100000000000001" customHeight="1">
      <c r="A25" s="99"/>
      <c r="B25" s="99"/>
      <c r="C25" s="100"/>
      <c r="D25" s="99"/>
      <c r="E25" s="99"/>
    </row>
    <row r="26" spans="1:5" ht="20.100000000000001" customHeight="1">
      <c r="A26" s="99"/>
      <c r="B26" s="99"/>
      <c r="C26" s="100"/>
      <c r="D26" s="99"/>
      <c r="E26" s="99"/>
    </row>
    <row r="27" spans="1:5" ht="20.100000000000001" customHeight="1">
      <c r="A27" s="99"/>
      <c r="B27" s="99"/>
      <c r="C27" s="100"/>
      <c r="D27" s="99"/>
      <c r="E27" s="99"/>
    </row>
    <row r="28" spans="1:5" ht="20.100000000000001" customHeight="1">
      <c r="A28" s="99"/>
      <c r="B28" s="99"/>
      <c r="C28" s="100"/>
      <c r="D28" s="99"/>
      <c r="E28" s="99"/>
    </row>
    <row r="29" spans="1:5" ht="20.100000000000001" customHeight="1">
      <c r="A29" s="99"/>
      <c r="B29" s="99"/>
      <c r="C29" s="100"/>
      <c r="D29" s="99"/>
      <c r="E29" s="99"/>
    </row>
    <row r="30" spans="1:5" ht="20.100000000000001" customHeight="1">
      <c r="A30" s="99"/>
      <c r="B30" s="99"/>
      <c r="C30" s="100"/>
      <c r="D30" s="99"/>
      <c r="E30" s="99"/>
    </row>
    <row r="31" spans="1:5" ht="20.100000000000001" customHeight="1">
      <c r="A31" s="99"/>
      <c r="B31" s="99"/>
      <c r="C31" s="100"/>
      <c r="D31" s="99"/>
      <c r="E31" s="99"/>
    </row>
    <row r="32" spans="1:5" ht="20.100000000000001" customHeight="1">
      <c r="A32" s="99"/>
      <c r="B32" s="99"/>
      <c r="C32" s="100"/>
      <c r="D32" s="99"/>
      <c r="E32" s="99"/>
    </row>
    <row r="33" spans="1:5" ht="20.100000000000001" customHeight="1">
      <c r="A33" s="99"/>
      <c r="B33" s="99"/>
      <c r="C33" s="100"/>
      <c r="D33" s="99"/>
      <c r="E33" s="99"/>
    </row>
    <row r="34" spans="1:5" ht="20.100000000000001" customHeight="1">
      <c r="A34" s="99"/>
      <c r="B34" s="99"/>
      <c r="C34" s="100"/>
      <c r="D34" s="99"/>
      <c r="E34" s="99"/>
    </row>
    <row r="35" spans="1:5" ht="20.100000000000001" customHeight="1">
      <c r="A35" s="99"/>
      <c r="B35" s="99"/>
      <c r="C35" s="100"/>
      <c r="D35" s="99"/>
      <c r="E35" s="99"/>
    </row>
    <row r="36" spans="1:5" ht="20.100000000000001" customHeight="1">
      <c r="A36" s="99"/>
      <c r="B36" s="99"/>
      <c r="C36" s="100"/>
      <c r="D36" s="99"/>
      <c r="E36" s="99"/>
    </row>
    <row r="37" spans="1:5" ht="20.100000000000001" customHeight="1">
      <c r="A37" s="99"/>
      <c r="B37" s="99"/>
      <c r="C37" s="100"/>
      <c r="D37" s="99"/>
      <c r="E37" s="99"/>
    </row>
    <row r="38" spans="1:5" ht="20.100000000000001" customHeight="1">
      <c r="A38" s="99"/>
      <c r="B38" s="99"/>
      <c r="C38" s="100"/>
      <c r="D38" s="99"/>
      <c r="E38" s="99"/>
    </row>
    <row r="39" spans="1:5" ht="20.100000000000001" customHeight="1">
      <c r="A39" s="99"/>
      <c r="B39" s="99"/>
      <c r="C39" s="100"/>
      <c r="D39" s="99"/>
      <c r="E39" s="99"/>
    </row>
    <row r="40" spans="1:5" ht="20.100000000000001" customHeight="1">
      <c r="A40" s="99"/>
      <c r="B40" s="99"/>
      <c r="C40" s="100"/>
      <c r="D40" s="99"/>
      <c r="E40" s="99"/>
    </row>
    <row r="41" spans="1:5" ht="20.100000000000001" customHeight="1">
      <c r="A41" s="99"/>
      <c r="B41" s="99"/>
      <c r="C41" s="100"/>
      <c r="D41" s="99"/>
      <c r="E41" s="99"/>
    </row>
    <row r="42" spans="1:5" ht="20.100000000000001" customHeight="1">
      <c r="A42" s="99"/>
      <c r="B42" s="99"/>
      <c r="C42" s="100"/>
      <c r="D42" s="99"/>
      <c r="E42" s="99"/>
    </row>
    <row r="43" spans="1:5" ht="20.100000000000001" customHeight="1">
      <c r="A43" s="99"/>
      <c r="B43" s="99"/>
      <c r="C43" s="100"/>
      <c r="D43" s="99"/>
      <c r="E43" s="99"/>
    </row>
    <row r="44" spans="1:5" ht="20.100000000000001" customHeight="1">
      <c r="A44" s="99"/>
      <c r="B44" s="99"/>
      <c r="C44" s="100"/>
      <c r="D44" s="99"/>
      <c r="E44" s="99"/>
    </row>
    <row r="45" spans="1:5" ht="20.100000000000001" customHeight="1">
      <c r="A45" s="99"/>
      <c r="B45" s="99"/>
      <c r="C45" s="100"/>
      <c r="D45" s="99"/>
      <c r="E45" s="99"/>
    </row>
    <row r="46" spans="1:5" ht="20.100000000000001" customHeight="1">
      <c r="A46" s="99"/>
      <c r="B46" s="99"/>
      <c r="C46" s="100"/>
      <c r="D46" s="99"/>
      <c r="E46" s="99"/>
    </row>
    <row r="47" spans="1:5" ht="20.100000000000001" customHeight="1">
      <c r="A47" s="101"/>
      <c r="B47" s="101"/>
      <c r="C47" s="98">
        <f>SUM(C4:C46)</f>
        <v>1</v>
      </c>
      <c r="D47" s="101"/>
      <c r="E47" s="101"/>
    </row>
  </sheetData>
  <mergeCells count="1">
    <mergeCell ref="A1:E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1623-4206-4482-8626-88123DCEED4C}">
  <dimension ref="A1:J80"/>
  <sheetViews>
    <sheetView tabSelected="1" zoomScale="110" zoomScaleNormal="110" workbookViewId="0">
      <selection activeCell="I7" sqref="I7"/>
    </sheetView>
  </sheetViews>
  <sheetFormatPr defaultRowHeight="15"/>
  <cols>
    <col min="1" max="1" width="16.77734375" style="4" customWidth="1"/>
    <col min="2" max="2" width="10.77734375" style="7" customWidth="1"/>
    <col min="3" max="3" width="11.109375" style="7" customWidth="1"/>
    <col min="4" max="4" width="12.6640625" style="4" customWidth="1"/>
    <col min="5" max="5" width="1.88671875" style="4" customWidth="1"/>
    <col min="6" max="6" width="17" style="4" customWidth="1"/>
    <col min="7" max="7" width="10.6640625" style="7" customWidth="1"/>
    <col min="8" max="8" width="12.21875" style="7" customWidth="1"/>
    <col min="9" max="9" width="16.33203125" style="4" customWidth="1"/>
    <col min="10" max="10" width="16.44140625" style="4" customWidth="1"/>
    <col min="11" max="11" width="10.109375" style="4" bestFit="1" customWidth="1"/>
    <col min="12" max="16384" width="8.88671875" style="4"/>
  </cols>
  <sheetData>
    <row r="1" spans="1:10" ht="105" customHeight="1">
      <c r="A1" s="87"/>
      <c r="B1" s="87"/>
      <c r="C1" s="87"/>
      <c r="D1" s="87"/>
      <c r="E1" s="87"/>
      <c r="F1" s="87"/>
      <c r="G1" s="87"/>
      <c r="H1" s="87"/>
      <c r="I1" s="87"/>
    </row>
    <row r="3" spans="1:10">
      <c r="A3" s="36"/>
      <c r="D3" s="85" t="s">
        <v>57</v>
      </c>
      <c r="E3" s="85"/>
      <c r="F3" s="5">
        <v>2000</v>
      </c>
      <c r="G3" s="6"/>
      <c r="H3" s="6"/>
    </row>
    <row r="4" spans="1:10">
      <c r="A4" s="7"/>
      <c r="B4" s="7" t="s">
        <v>13</v>
      </c>
      <c r="D4" s="85" t="s">
        <v>58</v>
      </c>
      <c r="E4" s="85"/>
      <c r="F4" s="5">
        <v>2000</v>
      </c>
      <c r="G4" s="6"/>
      <c r="H4" s="6"/>
      <c r="I4" s="8"/>
    </row>
    <row r="5" spans="1:10">
      <c r="A5" s="9"/>
      <c r="D5" s="85" t="s">
        <v>14</v>
      </c>
      <c r="E5" s="85"/>
      <c r="F5" s="5">
        <v>0</v>
      </c>
      <c r="G5" s="6"/>
      <c r="H5" s="6"/>
      <c r="I5" s="8"/>
    </row>
    <row r="6" spans="1:10">
      <c r="A6" s="9"/>
      <c r="D6" s="85" t="s">
        <v>15</v>
      </c>
      <c r="E6" s="85"/>
      <c r="F6" s="5">
        <v>0</v>
      </c>
      <c r="G6" s="6"/>
      <c r="H6" s="6"/>
      <c r="I6" s="8"/>
    </row>
    <row r="7" spans="1:10">
      <c r="A7" s="10" t="s">
        <v>13</v>
      </c>
      <c r="B7" s="11"/>
      <c r="C7" s="11"/>
      <c r="D7" s="85" t="s">
        <v>36</v>
      </c>
      <c r="E7" s="85"/>
      <c r="F7" s="5">
        <v>0</v>
      </c>
      <c r="G7" s="6"/>
      <c r="H7" s="6"/>
      <c r="I7" s="37" t="s">
        <v>13</v>
      </c>
    </row>
    <row r="8" spans="1:10">
      <c r="A8" s="10"/>
      <c r="B8" s="11"/>
      <c r="C8" s="11"/>
      <c r="D8" s="86"/>
      <c r="E8" s="86"/>
      <c r="F8" s="6"/>
      <c r="G8" s="6"/>
      <c r="H8" s="6"/>
      <c r="I8" s="37"/>
    </row>
    <row r="9" spans="1:10">
      <c r="D9" s="85" t="s">
        <v>16</v>
      </c>
      <c r="E9" s="85"/>
      <c r="F9" s="35">
        <f>SUM(F3:F8)</f>
        <v>4000</v>
      </c>
      <c r="G9" s="13"/>
      <c r="H9" s="13"/>
      <c r="I9" s="12"/>
    </row>
    <row r="10" spans="1:10">
      <c r="D10" s="85" t="s">
        <v>17</v>
      </c>
      <c r="E10" s="85"/>
      <c r="F10" s="35">
        <f>SUM(I55)</f>
        <v>3030</v>
      </c>
      <c r="G10" s="13"/>
      <c r="H10" s="13"/>
      <c r="I10" s="12"/>
    </row>
    <row r="11" spans="1:10" ht="15.6">
      <c r="D11" s="85" t="s">
        <v>18</v>
      </c>
      <c r="E11" s="85"/>
      <c r="F11" s="76">
        <f>SUM(F9-F10)</f>
        <v>970</v>
      </c>
      <c r="G11" s="88" t="s">
        <v>43</v>
      </c>
      <c r="H11" s="88"/>
      <c r="I11" s="88"/>
      <c r="J11" s="16"/>
    </row>
    <row r="13" spans="1:10" s="78" customFormat="1" ht="15.6">
      <c r="A13" s="77" t="s">
        <v>19</v>
      </c>
      <c r="B13" s="79" t="s">
        <v>44</v>
      </c>
      <c r="C13" s="79" t="s">
        <v>40</v>
      </c>
      <c r="D13" s="80" t="s">
        <v>10</v>
      </c>
      <c r="F13" s="77" t="s">
        <v>55</v>
      </c>
      <c r="G13" s="79" t="s">
        <v>44</v>
      </c>
      <c r="H13" s="79" t="s">
        <v>40</v>
      </c>
      <c r="I13" s="80" t="s">
        <v>10</v>
      </c>
    </row>
    <row r="14" spans="1:10">
      <c r="A14" s="3" t="s">
        <v>37</v>
      </c>
      <c r="B14" s="17" t="s">
        <v>20</v>
      </c>
      <c r="C14" s="17">
        <v>1</v>
      </c>
      <c r="D14" s="5">
        <v>1600</v>
      </c>
      <c r="F14" s="3" t="s">
        <v>56</v>
      </c>
      <c r="G14" s="17" t="s">
        <v>45</v>
      </c>
      <c r="H14" s="17">
        <v>1</v>
      </c>
      <c r="I14" s="18">
        <v>120</v>
      </c>
    </row>
    <row r="15" spans="1:10">
      <c r="A15" s="3" t="s">
        <v>13</v>
      </c>
      <c r="B15" s="17" t="s">
        <v>13</v>
      </c>
      <c r="C15" s="17" t="s">
        <v>13</v>
      </c>
      <c r="D15" s="5" t="s">
        <v>13</v>
      </c>
      <c r="F15" s="3"/>
      <c r="G15" s="17"/>
      <c r="H15" s="17"/>
      <c r="I15" s="18"/>
    </row>
    <row r="16" spans="1:10">
      <c r="A16" s="3"/>
      <c r="B16" s="17"/>
      <c r="C16" s="17"/>
      <c r="D16" s="5"/>
      <c r="F16" s="3"/>
      <c r="G16" s="17"/>
      <c r="H16" s="17"/>
      <c r="I16" s="18"/>
    </row>
    <row r="17" spans="1:9">
      <c r="A17" s="3"/>
      <c r="B17" s="17"/>
      <c r="C17" s="17"/>
      <c r="D17" s="5"/>
      <c r="F17" s="3"/>
      <c r="G17" s="17"/>
      <c r="H17" s="17"/>
      <c r="I17" s="18"/>
    </row>
    <row r="18" spans="1:9">
      <c r="A18" s="3"/>
      <c r="B18" s="17"/>
      <c r="C18" s="17"/>
      <c r="D18" s="5"/>
      <c r="F18" s="3"/>
      <c r="G18" s="19" t="s">
        <v>13</v>
      </c>
      <c r="H18" s="19"/>
      <c r="I18" s="18"/>
    </row>
    <row r="19" spans="1:9" ht="15.6">
      <c r="A19" s="3"/>
      <c r="B19" s="17"/>
      <c r="C19" s="17"/>
      <c r="D19" s="5"/>
      <c r="F19" s="20" t="s">
        <v>21</v>
      </c>
      <c r="G19" s="21"/>
      <c r="H19" s="21"/>
      <c r="I19" s="76">
        <f>SUM(I14:I18)</f>
        <v>120</v>
      </c>
    </row>
    <row r="20" spans="1:9">
      <c r="A20" s="3"/>
      <c r="B20" s="17"/>
      <c r="C20" s="17"/>
      <c r="D20" s="18"/>
      <c r="F20" s="22"/>
      <c r="G20" s="23"/>
      <c r="H20" s="23"/>
      <c r="I20" s="22"/>
    </row>
    <row r="21" spans="1:9" ht="15.6">
      <c r="A21" s="3" t="s">
        <v>13</v>
      </c>
      <c r="B21" s="17"/>
      <c r="C21" s="17"/>
      <c r="D21" s="18" t="s">
        <v>13</v>
      </c>
      <c r="F21" s="77" t="s">
        <v>22</v>
      </c>
      <c r="G21" s="79" t="s">
        <v>44</v>
      </c>
      <c r="H21" s="79" t="s">
        <v>40</v>
      </c>
      <c r="I21" s="80" t="s">
        <v>10</v>
      </c>
    </row>
    <row r="22" spans="1:9" ht="15.6">
      <c r="A22" s="20" t="s">
        <v>21</v>
      </c>
      <c r="B22" s="21"/>
      <c r="C22" s="21"/>
      <c r="D22" s="76">
        <f>SUM(D14:D21)</f>
        <v>1600</v>
      </c>
      <c r="F22" s="3" t="s">
        <v>23</v>
      </c>
      <c r="G22" s="17" t="s">
        <v>49</v>
      </c>
      <c r="H22" s="17">
        <v>22</v>
      </c>
      <c r="I22" s="18">
        <v>250</v>
      </c>
    </row>
    <row r="23" spans="1:9">
      <c r="A23" s="22"/>
      <c r="B23" s="23"/>
      <c r="C23" s="23"/>
      <c r="D23" s="24"/>
      <c r="F23" s="3"/>
      <c r="G23" s="17"/>
      <c r="H23" s="17"/>
      <c r="I23" s="5"/>
    </row>
    <row r="24" spans="1:9" ht="15.6">
      <c r="A24" s="81" t="s">
        <v>47</v>
      </c>
      <c r="B24" s="79" t="s">
        <v>44</v>
      </c>
      <c r="C24" s="79" t="s">
        <v>40</v>
      </c>
      <c r="D24" s="80" t="s">
        <v>10</v>
      </c>
      <c r="F24" s="3"/>
      <c r="G24" s="17"/>
      <c r="H24" s="17"/>
      <c r="I24" s="18"/>
    </row>
    <row r="25" spans="1:9">
      <c r="A25" s="3" t="s">
        <v>24</v>
      </c>
      <c r="B25" s="17" t="s">
        <v>13</v>
      </c>
      <c r="C25" s="17"/>
      <c r="D25" s="18">
        <v>250</v>
      </c>
      <c r="F25" s="3"/>
      <c r="G25" s="17"/>
      <c r="H25" s="17"/>
      <c r="I25" s="18"/>
    </row>
    <row r="26" spans="1:9">
      <c r="A26" s="3"/>
      <c r="B26" s="17"/>
      <c r="C26" s="17"/>
      <c r="D26" s="18"/>
      <c r="F26" s="3"/>
      <c r="G26" s="17"/>
      <c r="H26" s="17"/>
      <c r="I26" s="18"/>
    </row>
    <row r="27" spans="1:9">
      <c r="A27" s="3"/>
      <c r="B27" s="17"/>
      <c r="C27" s="17"/>
      <c r="D27" s="18"/>
      <c r="F27" s="3"/>
      <c r="G27" s="17"/>
      <c r="H27" s="17"/>
      <c r="I27" s="18"/>
    </row>
    <row r="28" spans="1:9">
      <c r="A28" s="3"/>
      <c r="B28" s="17"/>
      <c r="C28" s="17"/>
      <c r="D28" s="18"/>
      <c r="F28" s="3" t="s">
        <v>13</v>
      </c>
      <c r="G28" s="17" t="s">
        <v>13</v>
      </c>
      <c r="H28" s="17"/>
      <c r="I28" s="5" t="s">
        <v>13</v>
      </c>
    </row>
    <row r="29" spans="1:9" ht="15.6">
      <c r="A29" s="20" t="s">
        <v>21</v>
      </c>
      <c r="B29" s="21"/>
      <c r="C29" s="21"/>
      <c r="D29" s="76">
        <f>SUM(D25:D28)</f>
        <v>250</v>
      </c>
      <c r="F29" s="20" t="s">
        <v>21</v>
      </c>
      <c r="G29" s="21"/>
      <c r="H29" s="21"/>
      <c r="I29" s="76">
        <f>SUM(I22:I28)</f>
        <v>250</v>
      </c>
    </row>
    <row r="30" spans="1:9">
      <c r="A30" s="22"/>
      <c r="B30" s="23"/>
      <c r="C30" s="23"/>
      <c r="D30" s="22"/>
      <c r="F30" s="22"/>
      <c r="G30" s="23"/>
      <c r="H30" s="23"/>
      <c r="I30" s="22"/>
    </row>
    <row r="31" spans="1:9" ht="15.6">
      <c r="A31" s="77" t="s">
        <v>25</v>
      </c>
      <c r="B31" s="79" t="s">
        <v>44</v>
      </c>
      <c r="C31" s="79" t="s">
        <v>40</v>
      </c>
      <c r="D31" s="80" t="s">
        <v>10</v>
      </c>
      <c r="F31" s="77" t="s">
        <v>26</v>
      </c>
      <c r="G31" s="79" t="s">
        <v>44</v>
      </c>
      <c r="H31" s="79" t="s">
        <v>40</v>
      </c>
      <c r="I31" s="80" t="s">
        <v>10</v>
      </c>
    </row>
    <row r="32" spans="1:9">
      <c r="A32" s="3" t="s">
        <v>27</v>
      </c>
      <c r="B32" s="17" t="s">
        <v>13</v>
      </c>
      <c r="C32" s="17"/>
      <c r="D32" s="18">
        <v>50</v>
      </c>
      <c r="F32" s="3" t="s">
        <v>28</v>
      </c>
      <c r="G32" s="17" t="s">
        <v>50</v>
      </c>
      <c r="H32" s="17">
        <v>5</v>
      </c>
      <c r="I32" s="18">
        <v>100</v>
      </c>
    </row>
    <row r="33" spans="1:10" ht="15.6">
      <c r="A33" s="3" t="s">
        <v>13</v>
      </c>
      <c r="B33" s="17" t="s">
        <v>13</v>
      </c>
      <c r="C33" s="17"/>
      <c r="D33" s="18" t="s">
        <v>13</v>
      </c>
      <c r="F33" s="20"/>
      <c r="I33" s="14"/>
    </row>
    <row r="34" spans="1:10">
      <c r="A34" s="3" t="s">
        <v>13</v>
      </c>
      <c r="B34" s="17"/>
      <c r="C34" s="17"/>
      <c r="D34" s="18"/>
      <c r="F34" s="3" t="s">
        <v>13</v>
      </c>
      <c r="G34" s="17" t="s">
        <v>13</v>
      </c>
      <c r="H34" s="17"/>
      <c r="I34" s="18" t="s">
        <v>13</v>
      </c>
    </row>
    <row r="35" spans="1:10">
      <c r="A35" s="3" t="s">
        <v>13</v>
      </c>
      <c r="B35" s="17"/>
      <c r="C35" s="17"/>
      <c r="D35" s="18"/>
      <c r="F35" s="3"/>
      <c r="G35" s="17"/>
      <c r="H35" s="17"/>
      <c r="I35" s="18"/>
    </row>
    <row r="36" spans="1:10" ht="15.6">
      <c r="A36" s="3" t="s">
        <v>13</v>
      </c>
      <c r="B36" s="17"/>
      <c r="C36" s="17"/>
      <c r="D36" s="18"/>
      <c r="F36" s="20" t="s">
        <v>21</v>
      </c>
      <c r="G36" s="17" t="s">
        <v>13</v>
      </c>
      <c r="H36" s="17"/>
      <c r="I36" s="76">
        <f>SUM(I32:I35)</f>
        <v>100</v>
      </c>
    </row>
    <row r="37" spans="1:10">
      <c r="A37" s="3" t="s">
        <v>13</v>
      </c>
      <c r="B37" s="17"/>
      <c r="C37" s="17"/>
      <c r="D37" s="5"/>
      <c r="F37" s="22"/>
      <c r="G37" s="23"/>
      <c r="H37" s="23"/>
      <c r="I37" s="22"/>
    </row>
    <row r="38" spans="1:10" ht="15.6">
      <c r="A38" s="3"/>
      <c r="B38" s="17"/>
      <c r="C38" s="17"/>
      <c r="D38" s="18" t="s">
        <v>13</v>
      </c>
      <c r="F38" s="77" t="s">
        <v>29</v>
      </c>
      <c r="G38" s="79" t="s">
        <v>44</v>
      </c>
      <c r="H38" s="79" t="s">
        <v>40</v>
      </c>
      <c r="I38" s="80" t="s">
        <v>10</v>
      </c>
    </row>
    <row r="39" spans="1:10" ht="15.6">
      <c r="A39" s="20" t="s">
        <v>21</v>
      </c>
      <c r="B39" s="21"/>
      <c r="C39" s="21"/>
      <c r="D39" s="76">
        <f>SUM(D32:D38)</f>
        <v>50</v>
      </c>
      <c r="F39" s="3" t="s">
        <v>30</v>
      </c>
      <c r="G39" s="17" t="s">
        <v>48</v>
      </c>
      <c r="H39" s="17">
        <v>5</v>
      </c>
      <c r="I39" s="18">
        <v>200</v>
      </c>
    </row>
    <row r="40" spans="1:10">
      <c r="A40" s="22"/>
      <c r="B40" s="23"/>
      <c r="C40" s="23"/>
      <c r="D40" s="22"/>
      <c r="F40" s="3"/>
      <c r="G40" s="17"/>
      <c r="H40" s="17"/>
      <c r="I40" s="5"/>
    </row>
    <row r="41" spans="1:10" ht="15.6">
      <c r="A41" s="77" t="s">
        <v>31</v>
      </c>
      <c r="B41" s="79" t="s">
        <v>44</v>
      </c>
      <c r="C41" s="79" t="s">
        <v>40</v>
      </c>
      <c r="D41" s="80" t="s">
        <v>10</v>
      </c>
      <c r="F41" s="3" t="s">
        <v>13</v>
      </c>
      <c r="G41" s="17"/>
      <c r="H41" s="17"/>
      <c r="I41" s="18"/>
    </row>
    <row r="42" spans="1:10">
      <c r="A42" s="3" t="s">
        <v>46</v>
      </c>
      <c r="B42" s="17" t="s">
        <v>13</v>
      </c>
      <c r="C42" s="17">
        <v>16</v>
      </c>
      <c r="D42" s="18">
        <v>60</v>
      </c>
      <c r="F42" s="3"/>
      <c r="G42" s="17"/>
      <c r="H42" s="17"/>
      <c r="I42" s="18"/>
    </row>
    <row r="43" spans="1:10">
      <c r="A43" s="3" t="s">
        <v>13</v>
      </c>
      <c r="B43" s="17" t="s">
        <v>13</v>
      </c>
      <c r="C43" s="17" t="s">
        <v>13</v>
      </c>
      <c r="D43" s="18" t="s">
        <v>13</v>
      </c>
      <c r="F43" s="3" t="s">
        <v>13</v>
      </c>
      <c r="G43" s="17"/>
      <c r="H43" s="17"/>
      <c r="I43" s="18"/>
      <c r="J43" s="25"/>
    </row>
    <row r="44" spans="1:10">
      <c r="A44" s="3" t="s">
        <v>13</v>
      </c>
      <c r="B44" s="17"/>
      <c r="C44" s="17"/>
      <c r="D44" s="38"/>
      <c r="F44" s="3" t="s">
        <v>13</v>
      </c>
      <c r="G44" s="17"/>
      <c r="H44" s="17"/>
      <c r="I44" s="18"/>
      <c r="J44" s="25"/>
    </row>
    <row r="45" spans="1:10">
      <c r="A45" s="3" t="s">
        <v>13</v>
      </c>
      <c r="B45" s="17"/>
      <c r="C45" s="17"/>
      <c r="D45" s="5" t="s">
        <v>13</v>
      </c>
      <c r="F45" s="3" t="s">
        <v>13</v>
      </c>
      <c r="G45" s="17"/>
      <c r="H45" s="17"/>
      <c r="I45" s="18"/>
      <c r="J45" s="25"/>
    </row>
    <row r="46" spans="1:10" ht="15.6">
      <c r="A46" s="20" t="s">
        <v>21</v>
      </c>
      <c r="B46" s="21"/>
      <c r="C46" s="21"/>
      <c r="D46" s="76">
        <f>SUM(D42:D45)</f>
        <v>60</v>
      </c>
      <c r="F46" s="20" t="s">
        <v>21</v>
      </c>
      <c r="G46" s="21"/>
      <c r="H46" s="21"/>
      <c r="I46" s="76">
        <f>SUM(I39:I45)</f>
        <v>200</v>
      </c>
    </row>
    <row r="47" spans="1:10">
      <c r="J47" s="26"/>
    </row>
    <row r="48" spans="1:10" ht="15.6">
      <c r="A48" s="77" t="s">
        <v>28</v>
      </c>
      <c r="B48" s="79" t="s">
        <v>44</v>
      </c>
      <c r="C48" s="79" t="s">
        <v>40</v>
      </c>
      <c r="D48" s="80" t="s">
        <v>10</v>
      </c>
      <c r="F48" s="77" t="s">
        <v>32</v>
      </c>
      <c r="G48" s="79" t="s">
        <v>44</v>
      </c>
      <c r="H48" s="79" t="s">
        <v>40</v>
      </c>
      <c r="I48" s="80" t="s">
        <v>10</v>
      </c>
      <c r="J48" s="27"/>
    </row>
    <row r="49" spans="1:10">
      <c r="A49" s="3" t="s">
        <v>33</v>
      </c>
      <c r="B49" s="17" t="s">
        <v>38</v>
      </c>
      <c r="C49" s="17">
        <v>28</v>
      </c>
      <c r="D49" s="5">
        <v>200</v>
      </c>
      <c r="F49" s="3" t="s">
        <v>34</v>
      </c>
      <c r="G49" s="17"/>
      <c r="H49" s="17">
        <v>18</v>
      </c>
      <c r="I49" s="18">
        <v>200</v>
      </c>
      <c r="J49" s="27"/>
    </row>
    <row r="50" spans="1:10" ht="15.6">
      <c r="A50" s="3"/>
      <c r="B50" s="17"/>
      <c r="C50" s="17"/>
      <c r="D50" s="5"/>
      <c r="F50" s="20"/>
      <c r="G50" s="17"/>
      <c r="H50" s="17"/>
      <c r="I50" s="18"/>
      <c r="J50" s="27"/>
    </row>
    <row r="51" spans="1:10" ht="15.6">
      <c r="A51" s="3" t="s">
        <v>13</v>
      </c>
      <c r="B51" s="17"/>
      <c r="C51" s="17"/>
      <c r="D51" s="18"/>
      <c r="F51" s="20"/>
      <c r="G51" s="17"/>
      <c r="H51" s="17"/>
      <c r="I51" s="18"/>
      <c r="J51" s="27"/>
    </row>
    <row r="52" spans="1:10">
      <c r="A52" s="29"/>
      <c r="B52" s="30"/>
      <c r="C52" s="30"/>
      <c r="D52" s="34"/>
      <c r="F52" s="29" t="s">
        <v>13</v>
      </c>
      <c r="G52" s="30"/>
      <c r="H52" s="30"/>
      <c r="I52" s="31"/>
      <c r="J52" s="27"/>
    </row>
    <row r="53" spans="1:10" ht="15.6">
      <c r="A53" s="20" t="s">
        <v>21</v>
      </c>
      <c r="B53" s="17"/>
      <c r="C53" s="17"/>
      <c r="D53" s="76">
        <f>SUM(D49:D52)</f>
        <v>200</v>
      </c>
      <c r="E53" s="3"/>
      <c r="F53" s="20" t="s">
        <v>21</v>
      </c>
      <c r="G53" s="21"/>
      <c r="H53" s="21"/>
      <c r="I53" s="76">
        <f>SUM(I49:I52)</f>
        <v>200</v>
      </c>
      <c r="J53" s="27"/>
    </row>
    <row r="54" spans="1:10" ht="15.6">
      <c r="D54" s="15"/>
      <c r="F54" s="16"/>
      <c r="G54" s="32"/>
      <c r="H54" s="32"/>
      <c r="I54" s="33"/>
      <c r="J54" s="27"/>
    </row>
    <row r="55" spans="1:10" ht="15.6">
      <c r="A55" s="16" t="s">
        <v>13</v>
      </c>
      <c r="B55" s="32"/>
      <c r="C55" s="32"/>
      <c r="D55" s="33" t="s">
        <v>13</v>
      </c>
      <c r="F55" s="89" t="s">
        <v>35</v>
      </c>
      <c r="G55" s="89"/>
      <c r="H55" s="89"/>
      <c r="I55" s="76">
        <f>SUM(D22,D29,D39,D46,D53,I19,I29,I36,I46,I53)</f>
        <v>3030</v>
      </c>
      <c r="J55" s="15"/>
    </row>
    <row r="57" spans="1:10">
      <c r="I57" s="28"/>
    </row>
    <row r="59" spans="1:10">
      <c r="I59" s="39"/>
      <c r="J59" s="40"/>
    </row>
    <row r="60" spans="1:10" ht="46.2" customHeight="1">
      <c r="A60" s="106" t="s">
        <v>42</v>
      </c>
      <c r="B60" s="106"/>
      <c r="C60" s="106"/>
      <c r="D60" s="106"/>
      <c r="E60" s="106"/>
      <c r="F60" s="106"/>
      <c r="G60" s="106"/>
      <c r="H60" s="106"/>
      <c r="I60" s="106"/>
      <c r="J60" s="40"/>
    </row>
    <row r="65" spans="10:10" ht="15.6">
      <c r="J65" s="16"/>
    </row>
    <row r="68" spans="10:10">
      <c r="J68" s="40"/>
    </row>
    <row r="69" spans="10:10">
      <c r="J69" s="40"/>
    </row>
    <row r="70" spans="10:10">
      <c r="J70" s="40"/>
    </row>
    <row r="71" spans="10:10" ht="15.6">
      <c r="J71" s="16"/>
    </row>
    <row r="77" spans="10:10">
      <c r="J77" s="40"/>
    </row>
    <row r="78" spans="10:10">
      <c r="J78" s="40"/>
    </row>
    <row r="79" spans="10:10">
      <c r="J79" s="40"/>
    </row>
    <row r="80" spans="10:10">
      <c r="J80" s="40"/>
    </row>
  </sheetData>
  <mergeCells count="13">
    <mergeCell ref="A60:I60"/>
    <mergeCell ref="D11:E11"/>
    <mergeCell ref="D8:E8"/>
    <mergeCell ref="A1:I1"/>
    <mergeCell ref="G11:I11"/>
    <mergeCell ref="F55:H55"/>
    <mergeCell ref="D3:E3"/>
    <mergeCell ref="D4:E4"/>
    <mergeCell ref="D5:E5"/>
    <mergeCell ref="D6:E6"/>
    <mergeCell ref="D7:E7"/>
    <mergeCell ref="D9:E9"/>
    <mergeCell ref="D10:E10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D3A0-A456-4E56-9A2C-ADB7BC63A1DF}">
  <dimension ref="A1:AK993"/>
  <sheetViews>
    <sheetView zoomScaleNormal="100" workbookViewId="0">
      <selection activeCell="D12" sqref="D12"/>
    </sheetView>
  </sheetViews>
  <sheetFormatPr defaultColWidth="12.6640625" defaultRowHeight="14.4"/>
  <cols>
    <col min="1" max="1" width="12.77734375" bestFit="1" customWidth="1"/>
    <col min="2" max="2" width="19.109375" customWidth="1"/>
    <col min="3" max="3" width="13.77734375" bestFit="1" customWidth="1"/>
    <col min="5" max="5" width="18.6640625" customWidth="1"/>
    <col min="6" max="6" width="16.5546875" bestFit="1" customWidth="1"/>
    <col min="7" max="7" width="13.77734375" customWidth="1"/>
    <col min="8" max="8" width="18.6640625" customWidth="1"/>
    <col min="9" max="9" width="16.5546875" bestFit="1" customWidth="1"/>
    <col min="11" max="11" width="19.109375" customWidth="1"/>
    <col min="12" max="12" width="17.88671875" customWidth="1"/>
    <col min="13" max="13" width="6.109375" customWidth="1"/>
    <col min="14" max="14" width="18.88671875" customWidth="1"/>
    <col min="15" max="15" width="12.77734375" bestFit="1" customWidth="1"/>
    <col min="17" max="17" width="19.21875" customWidth="1"/>
    <col min="18" max="18" width="12.77734375" bestFit="1" customWidth="1"/>
    <col min="20" max="20" width="18.109375" customWidth="1"/>
    <col min="21" max="21" width="12.77734375" bestFit="1" customWidth="1"/>
    <col min="23" max="23" width="18.88671875" customWidth="1"/>
    <col min="24" max="24" width="12.77734375" bestFit="1" customWidth="1"/>
    <col min="26" max="26" width="18.77734375" customWidth="1"/>
    <col min="27" max="27" width="12.77734375" bestFit="1" customWidth="1"/>
    <col min="29" max="29" width="19.109375" customWidth="1"/>
    <col min="30" max="30" width="12.77734375" bestFit="1" customWidth="1"/>
    <col min="32" max="32" width="18.88671875" customWidth="1"/>
    <col min="33" max="33" width="12.77734375" bestFit="1" customWidth="1"/>
    <col min="35" max="35" width="19.109375" customWidth="1"/>
    <col min="36" max="36" width="12.77734375" bestFit="1" customWidth="1"/>
  </cols>
  <sheetData>
    <row r="1" spans="1:37" ht="112.2" customHeight="1">
      <c r="A1" s="2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43"/>
      <c r="N1" s="43"/>
      <c r="O1" s="43"/>
      <c r="P1" s="43"/>
      <c r="Q1" s="43"/>
      <c r="R1" s="4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s="44" customFormat="1" ht="21" customHeight="1">
      <c r="B2" s="91" t="s">
        <v>51</v>
      </c>
      <c r="C2" s="91"/>
      <c r="D2" s="91"/>
      <c r="E2" s="91"/>
      <c r="F2" s="91"/>
      <c r="G2" s="91"/>
      <c r="H2" s="91"/>
      <c r="I2" s="91"/>
      <c r="J2" s="91"/>
      <c r="K2" s="91"/>
      <c r="L2" s="91"/>
      <c r="N2" s="45"/>
      <c r="O2" s="46"/>
      <c r="P2" s="46"/>
      <c r="Q2" s="46"/>
      <c r="R2" s="46"/>
      <c r="S2" s="46"/>
      <c r="T2" s="46"/>
      <c r="U2" s="46"/>
      <c r="V2" s="46"/>
      <c r="W2" s="46"/>
    </row>
    <row r="3" spans="1:37" s="49" customFormat="1" ht="15.6">
      <c r="A3" s="47"/>
      <c r="B3" s="47"/>
      <c r="C3" s="47"/>
      <c r="D3" s="47"/>
      <c r="E3" s="47"/>
      <c r="F3" s="47"/>
      <c r="G3" s="48">
        <v>970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7" s="49" customFormat="1" ht="15.6">
      <c r="A4" s="47"/>
      <c r="B4" s="95" t="s">
        <v>0</v>
      </c>
      <c r="C4" s="9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97"/>
      <c r="AD4" s="96"/>
      <c r="AE4" s="47"/>
      <c r="AF4" s="97"/>
      <c r="AG4" s="96"/>
      <c r="AH4" s="47"/>
      <c r="AI4" s="95" t="s">
        <v>1</v>
      </c>
      <c r="AJ4" s="96"/>
      <c r="AK4" s="47"/>
    </row>
    <row r="5" spans="1:37" s="49" customFormat="1" ht="15.6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37" s="52" customFormat="1" ht="15.75" customHeight="1">
      <c r="A6" s="50"/>
      <c r="B6" s="94" t="s">
        <v>2</v>
      </c>
      <c r="C6" s="93"/>
      <c r="D6" s="50"/>
      <c r="E6" s="94" t="s">
        <v>2</v>
      </c>
      <c r="F6" s="93"/>
      <c r="G6" s="51"/>
      <c r="H6" s="94" t="s">
        <v>2</v>
      </c>
      <c r="I6" s="93"/>
      <c r="J6" s="51"/>
      <c r="K6" s="94" t="s">
        <v>2</v>
      </c>
      <c r="L6" s="93"/>
      <c r="M6" s="51"/>
      <c r="N6" s="94" t="s">
        <v>2</v>
      </c>
      <c r="O6" s="93"/>
      <c r="P6" s="51"/>
      <c r="Q6" s="94" t="s">
        <v>2</v>
      </c>
      <c r="R6" s="93"/>
      <c r="S6" s="51"/>
      <c r="T6" s="94" t="s">
        <v>2</v>
      </c>
      <c r="U6" s="93"/>
      <c r="V6" s="50"/>
      <c r="W6" s="92" t="s">
        <v>2</v>
      </c>
      <c r="X6" s="93"/>
      <c r="Y6" s="50"/>
      <c r="Z6" s="92" t="s">
        <v>2</v>
      </c>
      <c r="AA6" s="93"/>
      <c r="AB6" s="50"/>
      <c r="AC6" s="92" t="s">
        <v>2</v>
      </c>
      <c r="AD6" s="93"/>
      <c r="AE6" s="50"/>
      <c r="AF6" s="92" t="s">
        <v>2</v>
      </c>
      <c r="AG6" s="93"/>
      <c r="AH6" s="50"/>
      <c r="AI6" s="92" t="s">
        <v>2</v>
      </c>
      <c r="AJ6" s="93"/>
      <c r="AK6" s="50"/>
    </row>
    <row r="7" spans="1:37" s="49" customFormat="1" ht="15.6">
      <c r="A7" s="47"/>
      <c r="B7" s="53" t="s">
        <v>3</v>
      </c>
      <c r="C7" s="54">
        <v>0</v>
      </c>
      <c r="D7" s="47"/>
      <c r="E7" s="53" t="s">
        <v>3</v>
      </c>
      <c r="F7" s="54">
        <v>0</v>
      </c>
      <c r="G7" s="55"/>
      <c r="H7" s="56" t="s">
        <v>3</v>
      </c>
      <c r="I7" s="57">
        <v>0</v>
      </c>
      <c r="J7" s="55"/>
      <c r="K7" s="58" t="s">
        <v>3</v>
      </c>
      <c r="L7" s="57">
        <v>0</v>
      </c>
      <c r="M7" s="55"/>
      <c r="N7" s="58" t="s">
        <v>3</v>
      </c>
      <c r="O7" s="57">
        <v>0</v>
      </c>
      <c r="P7" s="55"/>
      <c r="Q7" s="58" t="s">
        <v>3</v>
      </c>
      <c r="R7" s="57">
        <v>0</v>
      </c>
      <c r="S7" s="55"/>
      <c r="T7" s="58" t="s">
        <v>3</v>
      </c>
      <c r="U7" s="57">
        <v>0</v>
      </c>
      <c r="V7" s="47"/>
      <c r="W7" s="59" t="s">
        <v>3</v>
      </c>
      <c r="X7" s="60">
        <v>0</v>
      </c>
      <c r="Y7" s="47"/>
      <c r="Z7" s="59" t="s">
        <v>3</v>
      </c>
      <c r="AA7" s="60">
        <v>0</v>
      </c>
      <c r="AB7" s="47"/>
      <c r="AC7" s="59" t="s">
        <v>3</v>
      </c>
      <c r="AD7" s="60">
        <v>0</v>
      </c>
      <c r="AE7" s="47"/>
      <c r="AF7" s="59" t="s">
        <v>3</v>
      </c>
      <c r="AG7" s="60">
        <v>0</v>
      </c>
      <c r="AH7" s="47"/>
      <c r="AI7" s="59" t="s">
        <v>3</v>
      </c>
      <c r="AJ7" s="60">
        <v>0</v>
      </c>
      <c r="AK7" s="47"/>
    </row>
    <row r="8" spans="1:37" s="49" customFormat="1" ht="15.6">
      <c r="A8" s="47"/>
      <c r="B8" s="71" t="s">
        <v>4</v>
      </c>
      <c r="C8" s="72">
        <v>0</v>
      </c>
      <c r="D8" s="47"/>
      <c r="E8" s="71" t="s">
        <v>4</v>
      </c>
      <c r="F8" s="72">
        <v>0</v>
      </c>
      <c r="G8" s="55"/>
      <c r="H8" s="73" t="s">
        <v>4</v>
      </c>
      <c r="I8" s="72">
        <v>0</v>
      </c>
      <c r="J8" s="55"/>
      <c r="K8" s="73" t="s">
        <v>4</v>
      </c>
      <c r="L8" s="72">
        <v>0</v>
      </c>
      <c r="M8" s="55"/>
      <c r="N8" s="73" t="s">
        <v>4</v>
      </c>
      <c r="O8" s="72">
        <v>0</v>
      </c>
      <c r="P8" s="55"/>
      <c r="Q8" s="73" t="s">
        <v>4</v>
      </c>
      <c r="R8" s="72">
        <v>0</v>
      </c>
      <c r="S8" s="55"/>
      <c r="T8" s="73" t="s">
        <v>4</v>
      </c>
      <c r="U8" s="72">
        <v>0</v>
      </c>
      <c r="V8" s="47"/>
      <c r="W8" s="74" t="s">
        <v>4</v>
      </c>
      <c r="X8" s="75">
        <v>0</v>
      </c>
      <c r="Y8" s="47"/>
      <c r="Z8" s="74" t="s">
        <v>4</v>
      </c>
      <c r="AA8" s="75">
        <v>0</v>
      </c>
      <c r="AB8" s="47"/>
      <c r="AC8" s="74" t="s">
        <v>4</v>
      </c>
      <c r="AD8" s="75">
        <v>0</v>
      </c>
      <c r="AE8" s="47"/>
      <c r="AF8" s="74" t="s">
        <v>4</v>
      </c>
      <c r="AG8" s="75">
        <v>0</v>
      </c>
      <c r="AH8" s="47"/>
      <c r="AI8" s="74" t="s">
        <v>4</v>
      </c>
      <c r="AJ8" s="75">
        <v>0</v>
      </c>
      <c r="AK8" s="47"/>
    </row>
    <row r="9" spans="1:37" s="49" customFormat="1" ht="15.6">
      <c r="A9" s="47"/>
      <c r="B9" s="53" t="s">
        <v>5</v>
      </c>
      <c r="C9" s="61">
        <v>0</v>
      </c>
      <c r="D9" s="47"/>
      <c r="E9" s="53" t="s">
        <v>5</v>
      </c>
      <c r="F9" s="61">
        <v>0</v>
      </c>
      <c r="G9" s="55"/>
      <c r="H9" s="56" t="s">
        <v>5</v>
      </c>
      <c r="I9" s="62">
        <v>0</v>
      </c>
      <c r="J9" s="55"/>
      <c r="K9" s="58" t="s">
        <v>5</v>
      </c>
      <c r="L9" s="62">
        <v>0</v>
      </c>
      <c r="M9" s="55"/>
      <c r="N9" s="58" t="s">
        <v>5</v>
      </c>
      <c r="O9" s="62">
        <v>0</v>
      </c>
      <c r="P9" s="55"/>
      <c r="Q9" s="58" t="s">
        <v>5</v>
      </c>
      <c r="R9" s="62">
        <v>0</v>
      </c>
      <c r="S9" s="55"/>
      <c r="T9" s="58" t="s">
        <v>5</v>
      </c>
      <c r="U9" s="62">
        <v>0</v>
      </c>
      <c r="V9" s="47"/>
      <c r="W9" s="59" t="s">
        <v>5</v>
      </c>
      <c r="X9" s="63">
        <v>0</v>
      </c>
      <c r="Y9" s="47"/>
      <c r="Z9" s="59" t="s">
        <v>5</v>
      </c>
      <c r="AA9" s="63">
        <v>0</v>
      </c>
      <c r="AB9" s="47"/>
      <c r="AC9" s="59" t="s">
        <v>5</v>
      </c>
      <c r="AD9" s="63">
        <v>0</v>
      </c>
      <c r="AE9" s="47"/>
      <c r="AF9" s="59" t="s">
        <v>5</v>
      </c>
      <c r="AG9" s="63">
        <v>0</v>
      </c>
      <c r="AH9" s="47"/>
      <c r="AI9" s="59" t="s">
        <v>5</v>
      </c>
      <c r="AJ9" s="63">
        <v>0</v>
      </c>
      <c r="AK9" s="47"/>
    </row>
    <row r="10" spans="1:37" s="49" customFormat="1" ht="15.6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</row>
    <row r="11" spans="1:37" s="49" customFormat="1" ht="15.6">
      <c r="A11" s="64" t="s">
        <v>6</v>
      </c>
      <c r="B11" s="64" t="s">
        <v>7</v>
      </c>
      <c r="C11" s="64" t="s">
        <v>3</v>
      </c>
      <c r="D11" s="47"/>
      <c r="E11" s="64" t="s">
        <v>7</v>
      </c>
      <c r="F11" s="64" t="s">
        <v>3</v>
      </c>
      <c r="G11" s="47"/>
      <c r="H11" s="64" t="s">
        <v>7</v>
      </c>
      <c r="I11" s="64" t="s">
        <v>3</v>
      </c>
      <c r="J11" s="47"/>
      <c r="K11" s="64" t="s">
        <v>7</v>
      </c>
      <c r="L11" s="64" t="s">
        <v>3</v>
      </c>
      <c r="M11" s="47"/>
      <c r="N11" s="64" t="s">
        <v>7</v>
      </c>
      <c r="O11" s="64" t="s">
        <v>3</v>
      </c>
      <c r="P11" s="47"/>
      <c r="Q11" s="64" t="s">
        <v>7</v>
      </c>
      <c r="R11" s="64" t="s">
        <v>3</v>
      </c>
      <c r="S11" s="47"/>
      <c r="T11" s="64" t="s">
        <v>7</v>
      </c>
      <c r="U11" s="64" t="s">
        <v>3</v>
      </c>
      <c r="V11" s="47"/>
      <c r="W11" s="64" t="s">
        <v>7</v>
      </c>
      <c r="X11" s="64" t="s">
        <v>3</v>
      </c>
      <c r="Y11" s="47"/>
      <c r="Z11" s="64" t="s">
        <v>7</v>
      </c>
      <c r="AA11" s="64" t="s">
        <v>3</v>
      </c>
      <c r="AB11" s="47"/>
      <c r="AC11" s="64" t="s">
        <v>7</v>
      </c>
      <c r="AD11" s="64" t="s">
        <v>3</v>
      </c>
      <c r="AE11" s="47"/>
      <c r="AF11" s="64" t="s">
        <v>7</v>
      </c>
      <c r="AG11" s="64" t="s">
        <v>3</v>
      </c>
      <c r="AH11" s="47"/>
      <c r="AI11" s="64" t="s">
        <v>7</v>
      </c>
      <c r="AJ11" s="64" t="s">
        <v>3</v>
      </c>
      <c r="AK11" s="47"/>
    </row>
    <row r="12" spans="1:37" s="49" customFormat="1" ht="15.6">
      <c r="A12" s="65">
        <v>1</v>
      </c>
      <c r="B12" s="66">
        <f>IF(SUM($E$2:$E$2,$C$8:C$8)&gt;=SUM($C$7:C$7),C$7,MIN(SUM($E$2:$E$2)+C8,C$7))</f>
        <v>0</v>
      </c>
      <c r="C12" s="66">
        <f>IF(C7-B12&lt;0,0,(C7-B12))</f>
        <v>0</v>
      </c>
      <c r="D12" s="47"/>
      <c r="E12" s="66">
        <f>IF(SUM($E$2:$E$2,$C$8:F$8)&gt;=SUM($C$7:F$7),F$7,
IF(AND(B12=C7,B12&lt;&gt;0,SUM($E$2:$E$2)-SUM($C$7:C$7)+SUM($C$8:F$8)&gt;=0),SUM($E$2:$E$2)-SUM($C$7:C$7)+SUM($C$8:F$8),F$8))</f>
        <v>0</v>
      </c>
      <c r="F12" s="66">
        <f>IF(F7-E12&lt;0,0,(F7-E12))</f>
        <v>0</v>
      </c>
      <c r="G12" s="47"/>
      <c r="H12" s="66">
        <f>IF(SUM($E$2:$E$2,$C$8:I$8)&gt;=SUM($C$7:I$7),I$7,
IF(AND(E12=F7,E12&lt;&gt;0,SUM($E$2:$E$2)-SUM($C$7:F$7)+SUM($C$8:I$8)&gt;=0),SUM($E$2:$E$2)-SUM($C$7:F$7)+SUM($C$8:I$8),I$8))</f>
        <v>0</v>
      </c>
      <c r="I12" s="66">
        <f>IF(I7-H12&lt;0,0,(I7-H12))</f>
        <v>0</v>
      </c>
      <c r="J12" s="47"/>
      <c r="K12" s="66">
        <f>IF(SUM($E$2:$E$2,$C$8:L$8)&gt;=SUM($C$7:L$7),L$7,
IF(AND(H12=I7,H12&lt;&gt;0,SUM($E$2:$E$2)-SUM($C$7:I$7)+SUM($C$8:L$8)&gt;=0),SUM($E$2:$E$2)-SUM($C$7:I$7)+SUM($C$8:L$8),L$8))</f>
        <v>0</v>
      </c>
      <c r="L12" s="66">
        <f>IF(L7-K12&lt;0,0,(L7-K12))</f>
        <v>0</v>
      </c>
      <c r="M12" s="47"/>
      <c r="N12" s="66">
        <f>IF(SUM($E$2:$E$2,$C$8:O$8)&gt;=SUM($C$7:O$7),O$7,
IF(AND(K12=L7,K12&lt;&gt;0,SUM($E$2:$E$2)-SUM($C$7:L$7)+SUM($C$8:O$8)&gt;=0),SUM($E$2:$E$2)-SUM($C$7:L$7)+SUM($C$8:O$8),O$8))</f>
        <v>0</v>
      </c>
      <c r="O12" s="66">
        <f>IF(O7-N12&lt;0,0,(O7-N12))</f>
        <v>0</v>
      </c>
      <c r="P12" s="47"/>
      <c r="Q12" s="66">
        <f>IF(SUM($E$2:$E$2,$C$8:R$8)&gt;=SUM($C$7:R$7),R$7,
IF(AND(N12=O7,N12&lt;&gt;0,SUM($E$2:$E$2)-SUM($C$7:O$7)+SUM($C$8:R$8)&gt;=0),SUM($E$2:$E$2)-SUM($C$7:O$7)+SUM($C$8:R$8),R$8))</f>
        <v>0</v>
      </c>
      <c r="R12" s="66">
        <f>R7-Q12</f>
        <v>0</v>
      </c>
      <c r="S12" s="47"/>
      <c r="T12" s="66">
        <f>IF(SUM($E$2:$E$2,$C$8:U$8)&gt;=SUM($C$7:U$7),U$7,
IF(AND(Q12=R7,Q12&lt;&gt;0,SUM($E$2:$E$2)-SUM($C$7:R$7)+SUM($C$8:U$8)&gt;=0),SUM($E$2:$E$2)-SUM($C$7:R$7)+SUM($C$8:U$8),U$8))</f>
        <v>0</v>
      </c>
      <c r="U12" s="66">
        <f>U7-T12</f>
        <v>0</v>
      </c>
      <c r="V12" s="47"/>
      <c r="W12" s="66">
        <f>IF(SUM($E$2:$E$2,$C$8:X$8)&gt;=SUM($C$7:X$7),X$7,
IF(AND(T12=U7,T12&lt;&gt;0,SUM($E$2:$E$2)-SUM($C$7:U$7)+SUM($C$8:X$8)&gt;=0),SUM($E$2:$E$2)-SUM($C$7:U$7)+SUM($C$8:X$8),X$8))</f>
        <v>0</v>
      </c>
      <c r="X12" s="66">
        <f>X7-W12</f>
        <v>0</v>
      </c>
      <c r="Y12" s="47"/>
      <c r="Z12" s="66">
        <f>IF(SUM($E$2:$E$2,$C$8:AA$8)&gt;=SUM($C$7:AA$7),AA$7,
IF(AND(W12=X7,W12&lt;&gt;0,SUM($E$2:$E$2)-SUM($C$7:X$7)+SUM($C$8:AA$8)&gt;=0),SUM($E$2:$E$2)-SUM($C$7:X$7)+SUM($C$8:AA$8),AA$8))</f>
        <v>0</v>
      </c>
      <c r="AA12" s="66">
        <f>AA7-Z12</f>
        <v>0</v>
      </c>
      <c r="AB12" s="47"/>
      <c r="AC12" s="66">
        <f>IF(SUM($E$2:$E$2,$C$8:AD$8)&gt;=SUM($C$7:AD$7),AD$7,
IF(AND(Z12=AA7,Z12&lt;&gt;0,SUM($E$2:$E$2)-SUM($C$7:AA$7)+SUM($C$8:AD$8)&gt;=0),SUM($E$2:$E$2)-SUM($C$7:AA$7)+SUM($C$8:AD$8),AD$8))</f>
        <v>0</v>
      </c>
      <c r="AD12" s="66">
        <f>AD7-AC12</f>
        <v>0</v>
      </c>
      <c r="AE12" s="47"/>
      <c r="AF12" s="66">
        <f>IF(SUM($E$2:$E$2,$C$8:AG$8)&gt;=SUM($C$7:AG$7),AG$7,
IF(AND(AC12=AD7,AC12&lt;&gt;0,SUM($E$2:$E$2)-SUM($C$7:AD$7)+SUM($C$8:AG$8)&gt;=0),SUM($E$2:$E$2)-SUM($C$7:AD$7)+SUM($C$8:AG$8),AG$8))</f>
        <v>0</v>
      </c>
      <c r="AG12" s="66">
        <f>AG7-AF12</f>
        <v>0</v>
      </c>
      <c r="AH12" s="47"/>
      <c r="AI12" s="66">
        <f>IF(SUM($E$2:$E$2,$C$8:AJ$8)&gt;=SUM($C$7:AJ$7),AJ$7,
IF(AND(AF12=AG7,AF12&lt;&gt;0,SUM($E$2:$E$2)-SUM($C$7:AG$7)+SUM($C$8:AJ$8)&gt;=0),SUM($E$2:$E$2)-SUM($C$7:AG$7)+SUM($C$8:AJ$8),AJ$8))</f>
        <v>0</v>
      </c>
      <c r="AJ12" s="66">
        <f>AJ7-AI12</f>
        <v>0</v>
      </c>
      <c r="AK12" s="67"/>
    </row>
    <row r="13" spans="1:37" s="49" customFormat="1" ht="15.6">
      <c r="A13" s="65">
        <v>2</v>
      </c>
      <c r="B13" s="66">
        <f>IF(OR(AND((C12-$D$993-SUM($C$8:C$8))&lt;=0),C$8&gt;=C12),C12, C$8+$D$993)</f>
        <v>0</v>
      </c>
      <c r="C13" s="66">
        <f t="shared" ref="C13:C76" si="0">IF((C12-B13)&lt;=0.0001,0,(C12-B13)*(1+(C$9/12)))</f>
        <v>0</v>
      </c>
      <c r="D13" s="47"/>
      <c r="E13" s="66">
        <f>IF(OR(AND((F12-$D$993-SUM($C$8:F$8)+SUMIFS(B13:$C13,B$11:$C$11,"Payment"))&lt;=0,SUMIFS($C13:C13,$C$11:C$11,"Balance")=0,C13=0),F$8&gt;=F12),F12,
IF(SUMIFS($C13:C13,$C$11:C$11,"Balance")=0, $D$993+SUM($B$8:F$8)-SUMIFS(B13:$C13,B$11:$C$11,"Payment"),
F$8))</f>
        <v>0</v>
      </c>
      <c r="F13" s="66">
        <f t="shared" ref="F13:F76" si="1">IF((F12-E13)&lt;=0.0001,0,(F12-E13)*(1+(F$9/12)))</f>
        <v>0</v>
      </c>
      <c r="G13" s="67"/>
      <c r="H13" s="66">
        <f>IF(OR(AND((I12-$D$993-SUM($C$8:I$8)+SUMIFS($C13:E13,$C$11:E$11,"Payment"))&lt;=0,SUMIFS($C13:F13,$C$11:F$11,"Balance")=0,F13=0),I$8&gt;=I12),I12,
IF(SUMIFS($C13:F13,$C$11:F$11,"Balance")=0, $D$993+SUM($B$8:I$8)-SUMIFS($C13:E13,$C$11:E$11,"Payment"),
I$8))</f>
        <v>0</v>
      </c>
      <c r="I13" s="66">
        <f t="shared" ref="I13:I76" si="2">IF((I12-H13)&lt;=0.0001,0,(I12-H13)*(1+(I$9/12)))</f>
        <v>0</v>
      </c>
      <c r="J13" s="47"/>
      <c r="K13" s="66">
        <f>IF(OR(AND((L12-$D$993-SUM($C$8:L$8)+SUMIFS($C13:H13,$C$11:H$11,"Payment"))&lt;=0,SUMIFS($C13:I13,$C$11:I$11,"Balance")=0,I13=0),L$8&gt;=L12),L12,
IF(SUMIFS($C13:I13,$C$11:I$11,"Balance")=0, $D$993+SUM($B$8:L$8)-SUMIFS($C13:H13,$C$11:H$11,"Payment"),
L$8))</f>
        <v>0</v>
      </c>
      <c r="L13" s="66">
        <f t="shared" ref="L13:L76" si="3">IF((L12-K13)&lt;=0.0001,0,(L12-K13)*(1+(L$9/12)))</f>
        <v>0</v>
      </c>
      <c r="M13" s="47"/>
      <c r="N13" s="66">
        <f>IF(OR(AND((O12-$D$993-SUM($C$8:O$8)+SUMIFS($C13:K13,$C$11:K$11,"Payment"))&lt;=0,SUMIFS($C13:L13,$C$11:L$11,"Balance")=0,L13=0),O$8&gt;=O12),O12,
IF(SUMIFS($C13:L13,$C$11:L$11,"Balance")=0, $D$993+SUM($B$8:O$8)-SUMIFS($C13:K13,$C$11:K$11,"Payment"),
O$8))</f>
        <v>0</v>
      </c>
      <c r="O13" s="66">
        <f t="shared" ref="O13:O76" si="4">IF((O12-N13)&lt;=0.0001,0,(O12-N13)*(1+(O$9/12)))</f>
        <v>0</v>
      </c>
      <c r="P13" s="47"/>
      <c r="Q13" s="66">
        <f>IF(OR(AND((R12-$D$993-SUM($C$8:R$8)+SUMIFS($C13:N13,$C$11:N$11,"Payment"))&lt;=0,SUMIFS($C13:O13,$C$11:O$11,"Balance")=0,O13=0),R$8&gt;=R12),R12,
IF(SUMIFS($C13:O13,$C$11:O$11,"Balance")=0, $D$993+SUM($B$8:R$8)-SUMIFS($C13:N13,$C$11:N$11,"Payment"),
R$8))</f>
        <v>0</v>
      </c>
      <c r="R13" s="66">
        <f t="shared" ref="R13:R76" si="5">IF((R12-Q13)&lt;=0.0001,0,(R12-Q13)*(1+(R$9/12)))</f>
        <v>0</v>
      </c>
      <c r="S13" s="47"/>
      <c r="T13" s="66">
        <f>IF(OR(AND((U12-$D$993-SUM($C$8:U$8)+SUMIFS($C13:Q13,$C$11:Q$11,"Payment"))&lt;=0,SUMIFS($C13:R13,$C$11:R$11,"Balance")=0,R13=0),U$8&gt;=U12),U12,
IF(SUMIFS($C13:R13,$C$11:R$11,"Balance")=0, $D$993+SUM($B$8:U$8)-SUMIFS($C13:Q13,$C$11:Q$11,"Payment"),
U$8))</f>
        <v>0</v>
      </c>
      <c r="U13" s="66">
        <f t="shared" ref="U13:U76" si="6">IF((U12-T13)&lt;=0.0001,0,(U12-T13)*(1+(U$9/12)))</f>
        <v>0</v>
      </c>
      <c r="V13" s="47"/>
      <c r="W13" s="66">
        <f>IF(OR(AND((X12-$D$993-SUM($C$8:X$8)+SUMIFS($C13:T13,$C$11:T$11,"Payment"))&lt;=0,SUMIFS($C13:U13,$C$11:U$11,"Balance")=0,U13=0),X$8&gt;=X12),X12,
IF(SUMIFS($C13:U13,$C$11:U$11,"Balance")=0, $D$993+SUM($B$8:X$8)-SUMIFS($C13:T13,$C$11:T$11,"Payment"),
X$8))</f>
        <v>0</v>
      </c>
      <c r="X13" s="66">
        <f t="shared" ref="X13:X76" si="7">IF((X12-W13)&lt;=0.0001,0,(X12-W13)*(1+(X$9/12)))</f>
        <v>0</v>
      </c>
      <c r="Y13" s="47"/>
      <c r="Z13" s="66">
        <f>IF(OR(AND((AA12-$D$993-SUM($C$8:AA$8)+SUMIFS($C13:W13,$C$11:W$11,"Payment"))&lt;=0,SUMIFS($C13:X13,$C$11:X$11,"Balance")=0,X13=0),AA$8&gt;=AA12),AA12,
IF(SUMIFS($C13:X13,$C$11:X$11,"Balance")=0, $D$993+SUM($B$8:AA$8)-SUMIFS($C13:W13,$C$11:W$11,"Payment"),
AA$8))</f>
        <v>0</v>
      </c>
      <c r="AA13" s="66">
        <f t="shared" ref="AA13:AA76" si="8">IF((AA12-Z13)&lt;=0.0001,0,(AA12-Z13)*(1+(AA$9/12)))</f>
        <v>0</v>
      </c>
      <c r="AB13" s="47"/>
      <c r="AC13" s="66">
        <f>IF(OR(AND((AD12-$D$993-SUM($C$8:AD$8)+SUMIFS($C13:Z13,$C$11:Z$11,"Payment"))&lt;=0,SUMIFS($C13:AA13,$C$11:AA$11,"Balance")=0,AA13=0),AD$8&gt;=AD12),AD12,
IF(SUMIFS($C13:AA13,$C$11:AA$11,"Balance")=0, $D$993+SUM($B$8:AD$8)-SUMIFS($C13:Z13,$C$11:Z$11,"Payment"),
AD$8))</f>
        <v>0</v>
      </c>
      <c r="AD13" s="66">
        <f t="shared" ref="AD13:AD76" si="9">IF((AD12-AC13)&lt;=0.0001,0,(AD12-AC13)*(1+(AD$9/12)))</f>
        <v>0</v>
      </c>
      <c r="AE13" s="47"/>
      <c r="AF13" s="66">
        <f>IF(OR(AND((AG12-$D$993-SUM($C$8:AG$8)+SUMIFS($C13:AC13,$C$11:AC$11,"Payment"))&lt;=0,SUMIFS($C13:AD13,$C$11:AD$11,"Balance")=0,AD13=0),AG$8&gt;=AG12),AG12,
IF(SUMIFS($C13:AD13,$C$11:AD$11,"Balance")=0, $D$993+SUM($B$8:AG$8)-SUMIFS($C13:AC13,$C$11:AC$11,"Payment"),
AG$8))</f>
        <v>0</v>
      </c>
      <c r="AG13" s="66">
        <f t="shared" ref="AG13:AG76" si="10">IF((AG12-AF13)&lt;=0.0001,0,(AG12-AF13)*(1+(AG$9/12)))</f>
        <v>0</v>
      </c>
      <c r="AH13" s="47"/>
      <c r="AI13" s="66">
        <f>IF(OR(AND((AJ12-$D$993-SUM($C$8:AJ$8)+SUMIFS($C13:AF13,$C$11:AF$11,"Payment"))&lt;=0,SUMIFS($C13:AG13,$C$11:AG$11,"Balance")=0,AG13=0),AJ$8&gt;=AJ12),AJ12,
IF(SUMIFS($C13:AG13,$C$11:AG$11,"Balance")=0, $D$993+SUM($B$8:AJ$8)-SUMIFS($C13:AF13,$C$11:AF$11,"Payment"),
AJ$8))</f>
        <v>0</v>
      </c>
      <c r="AJ13" s="66">
        <f t="shared" ref="AJ13:AJ76" si="11">IF((AJ12-AI13)&lt;=0.0001,0,(AJ12-AI13)*(1+(AJ$9/12)))</f>
        <v>0</v>
      </c>
      <c r="AK13" s="67"/>
    </row>
    <row r="14" spans="1:37" s="49" customFormat="1" ht="15.6">
      <c r="A14" s="65">
        <v>3</v>
      </c>
      <c r="B14" s="66">
        <f>IF(OR(AND((C13-$D$993-SUM($C$8:C$8))&lt;=0),C$8&gt;=C13),C13, C$8+$D$993)</f>
        <v>0</v>
      </c>
      <c r="C14" s="102">
        <f t="shared" si="0"/>
        <v>0</v>
      </c>
      <c r="D14" s="47"/>
      <c r="E14" s="66">
        <f>IF(OR(AND((F13-$D$993-SUM($C$8:F$8)+SUMIFS(B14:$C14,B$11:$C$11,"Payment"))&lt;=0,SUMIFS($C14:C14,$C$11:C$11,"Balance")=0,C14=0),F$8&gt;=F13),F13,
IF(SUMIFS($C14:C14,$C$11:C$11,"Balance")=0, $D$993+SUM($B$8:F$8)-SUMIFS(B14:$C14,B$11:$C$11,"Payment"),
F$8))</f>
        <v>0</v>
      </c>
      <c r="F14" s="66">
        <f t="shared" si="1"/>
        <v>0</v>
      </c>
      <c r="G14" s="67"/>
      <c r="H14" s="66">
        <f>IF(OR(AND((I13-$D$993-SUM($C$8:I$8)+SUMIFS($C14:E14,$C$11:E$11,"Payment"))&lt;=0,SUMIFS($C14:F14,$C$11:F$11,"Balance")=0,F14=0),I$8&gt;=I13),I13,
IF(SUMIFS($C14:F14,$C$11:F$11,"Balance")=0, $D$993+SUM($B$8:I$8)-SUMIFS($C14:E14,$C$11:E$11,"Payment"),
I$8))</f>
        <v>0</v>
      </c>
      <c r="I14" s="66">
        <f t="shared" si="2"/>
        <v>0</v>
      </c>
      <c r="J14" s="47"/>
      <c r="K14" s="66">
        <f>IF(OR(AND((L13-$D$993-SUM($C$8:L$8)+SUMIFS($C14:H14,$C$11:H$11,"Payment"))&lt;=0,SUMIFS($C14:I14,$C$11:I$11,"Balance")=0,I14=0),L$8&gt;=L13),L13,
IF(SUMIFS($C14:I14,$C$11:I$11,"Balance")=0, $D$993+SUM($B$8:L$8)-SUMIFS($C14:H14,$C$11:H$11,"Payment"),
L$8))</f>
        <v>0</v>
      </c>
      <c r="L14" s="66">
        <f t="shared" si="3"/>
        <v>0</v>
      </c>
      <c r="M14" s="47"/>
      <c r="N14" s="66">
        <f>IF(OR(AND((O13-$D$993-SUM($C$8:O$8)+SUMIFS($C14:K14,$C$11:K$11,"Payment"))&lt;=0,SUMIFS($C14:L14,$C$11:L$11,"Balance")=0,L14=0),O$8&gt;=O13),O13,
IF(SUMIFS($C14:L14,$C$11:L$11,"Balance")=0, $D$993+SUM($B$8:O$8)-SUMIFS($C14:K14,$C$11:K$11,"Payment"),
O$8))</f>
        <v>0</v>
      </c>
      <c r="O14" s="66">
        <f t="shared" si="4"/>
        <v>0</v>
      </c>
      <c r="P14" s="47"/>
      <c r="Q14" s="66">
        <f>IF(OR(AND((R13-$D$993-SUM($C$8:R$8)+SUMIFS($C14:N14,$C$11:N$11,"Payment"))&lt;=0,SUMIFS($C14:O14,$C$11:O$11,"Balance")=0,O14=0),R$8&gt;=R13),R13,
IF(SUMIFS($C14:O14,$C$11:O$11,"Balance")=0, $D$993+SUM($B$8:R$8)-SUMIFS($C14:N14,$C$11:N$11,"Payment"),
R$8))</f>
        <v>0</v>
      </c>
      <c r="R14" s="66">
        <f t="shared" si="5"/>
        <v>0</v>
      </c>
      <c r="S14" s="47"/>
      <c r="T14" s="66">
        <f>IF(OR(AND((U13-$D$993-SUM($C$8:U$8)+SUMIFS($C14:Q14,$C$11:Q$11,"Payment"))&lt;=0,SUMIFS($C14:R14,$C$11:R$11,"Balance")=0,R14=0),U$8&gt;=U13),U13,
IF(SUMIFS($C14:R14,$C$11:R$11,"Balance")=0, $D$993+SUM($B$8:U$8)-SUMIFS($C14:Q14,$C$11:Q$11,"Payment"),
U$8))</f>
        <v>0</v>
      </c>
      <c r="U14" s="66">
        <f t="shared" si="6"/>
        <v>0</v>
      </c>
      <c r="V14" s="47"/>
      <c r="W14" s="66">
        <f>IF(OR(AND((X13-$D$993-SUM($C$8:X$8)+SUMIFS($C14:T14,$C$11:T$11,"Payment"))&lt;=0,SUMIFS($C14:U14,$C$11:U$11,"Balance")=0,U14=0),X$8&gt;=X13),X13,
IF(SUMIFS($C14:U14,$C$11:U$11,"Balance")=0, $D$993+SUM($B$8:X$8)-SUMIFS($C14:T14,$C$11:T$11,"Payment"),
X$8))</f>
        <v>0</v>
      </c>
      <c r="X14" s="66">
        <f t="shared" si="7"/>
        <v>0</v>
      </c>
      <c r="Y14" s="47"/>
      <c r="Z14" s="66">
        <f>IF(OR(AND((AA13-$D$993-SUM($C$8:AA$8)+SUMIFS($C14:W14,$C$11:W$11,"Payment"))&lt;=0,SUMIFS($C14:X14,$C$11:X$11,"Balance")=0,X14=0),AA$8&gt;=AA13),AA13,
IF(SUMIFS($C14:X14,$C$11:X$11,"Balance")=0, $D$993+SUM($B$8:AA$8)-SUMIFS($C14:W14,$C$11:W$11,"Payment"),
AA$8))</f>
        <v>0</v>
      </c>
      <c r="AA14" s="66">
        <f t="shared" si="8"/>
        <v>0</v>
      </c>
      <c r="AB14" s="47"/>
      <c r="AC14" s="66">
        <f>IF(OR(AND((AD13-$D$993-SUM($C$8:AD$8)+SUMIFS($C14:Z14,$C$11:Z$11,"Payment"))&lt;=0,SUMIFS($C14:AA14,$C$11:AA$11,"Balance")=0,AA14=0),AD$8&gt;=AD13),AD13,
IF(SUMIFS($C14:AA14,$C$11:AA$11,"Balance")=0, $D$993+SUM($B$8:AD$8)-SUMIFS($C14:Z14,$C$11:Z$11,"Payment"),
AD$8))</f>
        <v>0</v>
      </c>
      <c r="AD14" s="66">
        <f t="shared" si="9"/>
        <v>0</v>
      </c>
      <c r="AE14" s="47"/>
      <c r="AF14" s="66">
        <f>IF(OR(AND((AG13-$D$993-SUM($C$8:AG$8)+SUMIFS($C14:AC14,$C$11:AC$11,"Payment"))&lt;=0,SUMIFS($C14:AD14,$C$11:AD$11,"Balance")=0,AD14=0),AG$8&gt;=AG13),AG13,
IF(SUMIFS($C14:AD14,$C$11:AD$11,"Balance")=0, $D$993+SUM($B$8:AG$8)-SUMIFS($C14:AC14,$C$11:AC$11,"Payment"),
AG$8))</f>
        <v>0</v>
      </c>
      <c r="AG14" s="66">
        <f t="shared" si="10"/>
        <v>0</v>
      </c>
      <c r="AH14" s="47"/>
      <c r="AI14" s="66">
        <f>IF(OR(AND((AJ13-$D$993-SUM($C$8:AJ$8)+SUMIFS($C14:AF14,$C$11:AF$11,"Payment"))&lt;=0,SUMIFS($C14:AG14,$C$11:AG$11,"Balance")=0,AG14=0),AJ$8&gt;=AJ13),AJ13,
IF(SUMIFS($C14:AG14,$C$11:AG$11,"Balance")=0, $D$993+SUM($B$8:AJ$8)-SUMIFS($C14:AF14,$C$11:AF$11,"Payment"),
AJ$8))</f>
        <v>0</v>
      </c>
      <c r="AJ14" s="66">
        <f t="shared" si="11"/>
        <v>0</v>
      </c>
      <c r="AK14" s="67"/>
    </row>
    <row r="15" spans="1:37" s="49" customFormat="1" ht="15.6">
      <c r="A15" s="65">
        <v>4</v>
      </c>
      <c r="B15" s="66">
        <f>IF(OR(AND((C14-$D$993-SUM($C$8:C$8))&lt;=0),C$8&gt;=C14),C14, C$8+$D$993)</f>
        <v>0</v>
      </c>
      <c r="C15" s="66">
        <f t="shared" si="0"/>
        <v>0</v>
      </c>
      <c r="D15" s="47"/>
      <c r="E15" s="66">
        <f>IF(OR(AND((F14-$D$993-SUM($C$8:F$8)+SUMIFS(B15:$C15,B$11:$C$11,"Payment"))&lt;=0,SUMIFS($C15:C15,$C$11:C$11,"Balance")=0,C15=0),F$8&gt;=F14),F14,
IF(SUMIFS($C15:C15,$C$11:C$11,"Balance")=0, $D$993+SUM($B$8:F$8)-SUMIFS(B15:$C15,B$11:$C$11,"Payment"),
F$8))</f>
        <v>0</v>
      </c>
      <c r="F15" s="66">
        <f t="shared" si="1"/>
        <v>0</v>
      </c>
      <c r="G15" s="67"/>
      <c r="H15" s="66">
        <f>IF(OR(AND((I14-$D$993-SUM($C$8:I$8)+SUMIFS($C15:E15,$C$11:E$11,"Payment"))&lt;=0,SUMIFS($C15:F15,$C$11:F$11,"Balance")=0,F15=0),I$8&gt;=I14),I14,
IF(SUMIFS($C15:F15,$C$11:F$11,"Balance")=0, $D$993+SUM($B$8:I$8)-SUMIFS($C15:E15,$C$11:E$11,"Payment"),
I$8))</f>
        <v>0</v>
      </c>
      <c r="I15" s="66">
        <f t="shared" si="2"/>
        <v>0</v>
      </c>
      <c r="J15" s="47"/>
      <c r="K15" s="66">
        <f>IF(OR(AND((L14-$D$993-SUM($C$8:L$8)+SUMIFS($C15:H15,$C$11:H$11,"Payment"))&lt;=0,SUMIFS($C15:I15,$C$11:I$11,"Balance")=0,I15=0),L$8&gt;=L14),L14,
IF(SUMIFS($C15:I15,$C$11:I$11,"Balance")=0, $D$993+SUM($B$8:L$8)-SUMIFS($C15:H15,$C$11:H$11,"Payment"),
L$8))</f>
        <v>0</v>
      </c>
      <c r="L15" s="66">
        <f t="shared" si="3"/>
        <v>0</v>
      </c>
      <c r="M15" s="47"/>
      <c r="N15" s="66">
        <f>IF(OR(AND((O14-$D$993-SUM($C$8:O$8)+SUMIFS($C15:K15,$C$11:K$11,"Payment"))&lt;=0,SUMIFS($C15:L15,$C$11:L$11,"Balance")=0,L15=0),O$8&gt;=O14),O14,
IF(SUMIFS($C15:L15,$C$11:L$11,"Balance")=0, $D$993+SUM($B$8:O$8)-SUMIFS($C15:K15,$C$11:K$11,"Payment"),
O$8))</f>
        <v>0</v>
      </c>
      <c r="O15" s="66">
        <f t="shared" si="4"/>
        <v>0</v>
      </c>
      <c r="P15" s="47"/>
      <c r="Q15" s="66">
        <f>IF(OR(AND((R14-$D$993-SUM($C$8:R$8)+SUMIFS($C15:N15,$C$11:N$11,"Payment"))&lt;=0,SUMIFS($C15:O15,$C$11:O$11,"Balance")=0,O15=0),R$8&gt;=R14),R14,
IF(SUMIFS($C15:O15,$C$11:O$11,"Balance")=0, $D$993+SUM($B$8:R$8)-SUMIFS($C15:N15,$C$11:N$11,"Payment"),
R$8))</f>
        <v>0</v>
      </c>
      <c r="R15" s="66">
        <f t="shared" si="5"/>
        <v>0</v>
      </c>
      <c r="S15" s="47"/>
      <c r="T15" s="66">
        <f>IF(OR(AND((U14-$D$993-SUM($C$8:U$8)+SUMIFS($C15:Q15,$C$11:Q$11,"Payment"))&lt;=0,SUMIFS($C15:R15,$C$11:R$11,"Balance")=0,R15=0),U$8&gt;=U14),U14,
IF(SUMIFS($C15:R15,$C$11:R$11,"Balance")=0, $D$993+SUM($B$8:U$8)-SUMIFS($C15:Q15,$C$11:Q$11,"Payment"),
U$8))</f>
        <v>0</v>
      </c>
      <c r="U15" s="66">
        <f t="shared" si="6"/>
        <v>0</v>
      </c>
      <c r="V15" s="47"/>
      <c r="W15" s="66">
        <f>IF(OR(AND((X14-$D$993-SUM($C$8:X$8)+SUMIFS($C15:T15,$C$11:T$11,"Payment"))&lt;=0,SUMIFS($C15:U15,$C$11:U$11,"Balance")=0,U15=0),X$8&gt;=X14),X14,
IF(SUMIFS($C15:U15,$C$11:U$11,"Balance")=0, $D$993+SUM($B$8:X$8)-SUMIFS($C15:T15,$C$11:T$11,"Payment"),
X$8))</f>
        <v>0</v>
      </c>
      <c r="X15" s="66">
        <f t="shared" si="7"/>
        <v>0</v>
      </c>
      <c r="Y15" s="47"/>
      <c r="Z15" s="66">
        <f>IF(OR(AND((AA14-$D$993-SUM($C$8:AA$8)+SUMIFS($C15:W15,$C$11:W$11,"Payment"))&lt;=0,SUMIFS($C15:X15,$C$11:X$11,"Balance")=0,X15=0),AA$8&gt;=AA14),AA14,
IF(SUMIFS($C15:X15,$C$11:X$11,"Balance")=0, $D$993+SUM($B$8:AA$8)-SUMIFS($C15:W15,$C$11:W$11,"Payment"),
AA$8))</f>
        <v>0</v>
      </c>
      <c r="AA15" s="66">
        <f t="shared" si="8"/>
        <v>0</v>
      </c>
      <c r="AB15" s="47"/>
      <c r="AC15" s="66">
        <f>IF(OR(AND((AD14-$D$993-SUM($C$8:AD$8)+SUMIFS($C15:Z15,$C$11:Z$11,"Payment"))&lt;=0,SUMIFS($C15:AA15,$C$11:AA$11,"Balance")=0,AA15=0),AD$8&gt;=AD14),AD14,
IF(SUMIFS($C15:AA15,$C$11:AA$11,"Balance")=0, $D$993+SUM($B$8:AD$8)-SUMIFS($C15:Z15,$C$11:Z$11,"Payment"),
AD$8))</f>
        <v>0</v>
      </c>
      <c r="AD15" s="66">
        <f t="shared" si="9"/>
        <v>0</v>
      </c>
      <c r="AE15" s="47"/>
      <c r="AF15" s="66">
        <f>IF(OR(AND((AG14-$D$993-SUM($C$8:AG$8)+SUMIFS($C15:AC15,$C$11:AC$11,"Payment"))&lt;=0,SUMIFS($C15:AD15,$C$11:AD$11,"Balance")=0,AD15=0),AG$8&gt;=AG14),AG14,
IF(SUMIFS($C15:AD15,$C$11:AD$11,"Balance")=0, $D$993+SUM($B$8:AG$8)-SUMIFS($C15:AC15,$C$11:AC$11,"Payment"),
AG$8))</f>
        <v>0</v>
      </c>
      <c r="AG15" s="66">
        <f t="shared" si="10"/>
        <v>0</v>
      </c>
      <c r="AH15" s="47"/>
      <c r="AI15" s="66">
        <f>IF(OR(AND((AJ14-$D$993-SUM($C$8:AJ$8)+SUMIFS($C15:AF15,$C$11:AF$11,"Payment"))&lt;=0,SUMIFS($C15:AG15,$C$11:AG$11,"Balance")=0,AG15=0),AJ$8&gt;=AJ14),AJ14,
IF(SUMIFS($C15:AG15,$C$11:AG$11,"Balance")=0, $D$993+SUM($B$8:AJ$8)-SUMIFS($C15:AF15,$C$11:AF$11,"Payment"),
AJ$8))</f>
        <v>0</v>
      </c>
      <c r="AJ15" s="66">
        <f t="shared" si="11"/>
        <v>0</v>
      </c>
      <c r="AK15" s="67"/>
    </row>
    <row r="16" spans="1:37" s="49" customFormat="1" ht="15.6">
      <c r="A16" s="65">
        <v>5</v>
      </c>
      <c r="B16" s="66">
        <f>IF(OR(AND((C15-$D$993-SUM($C$8:C$8))&lt;=0),C$8&gt;=C15),C15, C$8+$D$993)</f>
        <v>0</v>
      </c>
      <c r="C16" s="66">
        <f t="shared" si="0"/>
        <v>0</v>
      </c>
      <c r="D16" s="47"/>
      <c r="E16" s="66">
        <f>IF(OR(AND((F15-$D$993-SUM($C$8:F$8)+SUMIFS(B16:$C16,B$11:$C$11,"Payment"))&lt;=0,SUMIFS($C16:C16,$C$11:C$11,"Balance")=0,C16=0),F$8&gt;=F15),F15,
IF(SUMIFS($C16:C16,$C$11:C$11,"Balance")=0, $D$993+SUM($B$8:F$8)-SUMIFS(B16:$C16,B$11:$C$11,"Payment"),
F$8))</f>
        <v>0</v>
      </c>
      <c r="F16" s="66">
        <f t="shared" si="1"/>
        <v>0</v>
      </c>
      <c r="G16" s="67"/>
      <c r="H16" s="66">
        <f>IF(OR(AND((I15-$D$993-SUM($C$8:I$8)+SUMIFS($C16:E16,$C$11:E$11,"Payment"))&lt;=0,SUMIFS($C16:F16,$C$11:F$11,"Balance")=0,F16=0),I$8&gt;=I15),I15,
IF(SUMIFS($C16:F16,$C$11:F$11,"Balance")=0, $D$993+SUM($B$8:I$8)-SUMIFS($C16:E16,$C$11:E$11,"Payment"),
I$8))</f>
        <v>0</v>
      </c>
      <c r="I16" s="66">
        <f t="shared" si="2"/>
        <v>0</v>
      </c>
      <c r="J16" s="47"/>
      <c r="K16" s="66">
        <f>IF(OR(AND((L15-$D$993-SUM($C$8:L$8)+SUMIFS($C16:H16,$C$11:H$11,"Payment"))&lt;=0,SUMIFS($C16:I16,$C$11:I$11,"Balance")=0,I16=0),L$8&gt;=L15),L15,
IF(SUMIFS($C16:I16,$C$11:I$11,"Balance")=0, $D$993+SUM($B$8:L$8)-SUMIFS($C16:H16,$C$11:H$11,"Payment"),
L$8))</f>
        <v>0</v>
      </c>
      <c r="L16" s="66">
        <f t="shared" si="3"/>
        <v>0</v>
      </c>
      <c r="M16" s="47"/>
      <c r="N16" s="66">
        <f>IF(OR(AND((O15-$D$993-SUM($C$8:O$8)+SUMIFS($C16:K16,$C$11:K$11,"Payment"))&lt;=0,SUMIFS($C16:L16,$C$11:L$11,"Balance")=0,L16=0),O$8&gt;=O15),O15,
IF(SUMIFS($C16:L16,$C$11:L$11,"Balance")=0, $D$993+SUM($B$8:O$8)-SUMIFS($C16:K16,$C$11:K$11,"Payment"),
O$8))</f>
        <v>0</v>
      </c>
      <c r="O16" s="66">
        <f t="shared" si="4"/>
        <v>0</v>
      </c>
      <c r="P16" s="47"/>
      <c r="Q16" s="66">
        <f>IF(OR(AND((R15-$D$993-SUM($C$8:R$8)+SUMIFS($C16:N16,$C$11:N$11,"Payment"))&lt;=0,SUMIFS($C16:O16,$C$11:O$11,"Balance")=0,O16=0),R$8&gt;=R15),R15,
IF(SUMIFS($C16:O16,$C$11:O$11,"Balance")=0, $D$993+SUM($B$8:R$8)-SUMIFS($C16:N16,$C$11:N$11,"Payment"),
R$8))</f>
        <v>0</v>
      </c>
      <c r="R16" s="66">
        <f t="shared" si="5"/>
        <v>0</v>
      </c>
      <c r="S16" s="47"/>
      <c r="T16" s="66">
        <f>IF(OR(AND((U15-$D$993-SUM($C$8:U$8)+SUMIFS($C16:Q16,$C$11:Q$11,"Payment"))&lt;=0,SUMIFS($C16:R16,$C$11:R$11,"Balance")=0,R16=0),U$8&gt;=U15),U15,
IF(SUMIFS($C16:R16,$C$11:R$11,"Balance")=0, $D$993+SUM($B$8:U$8)-SUMIFS($C16:Q16,$C$11:Q$11,"Payment"),
U$8))</f>
        <v>0</v>
      </c>
      <c r="U16" s="66">
        <f t="shared" si="6"/>
        <v>0</v>
      </c>
      <c r="V16" s="47"/>
      <c r="W16" s="66">
        <f>IF(OR(AND((X15-$D$993-SUM($C$8:X$8)+SUMIFS($C16:T16,$C$11:T$11,"Payment"))&lt;=0,SUMIFS($C16:U16,$C$11:U$11,"Balance")=0,U16=0),X$8&gt;=X15),X15,
IF(SUMIFS($C16:U16,$C$11:U$11,"Balance")=0, $D$993+SUM($B$8:X$8)-SUMIFS($C16:T16,$C$11:T$11,"Payment"),
X$8))</f>
        <v>0</v>
      </c>
      <c r="X16" s="66">
        <f t="shared" si="7"/>
        <v>0</v>
      </c>
      <c r="Y16" s="47"/>
      <c r="Z16" s="66">
        <f>IF(OR(AND((AA15-$D$993-SUM($C$8:AA$8)+SUMIFS($C16:W16,$C$11:W$11,"Payment"))&lt;=0,SUMIFS($C16:X16,$C$11:X$11,"Balance")=0,X16=0),AA$8&gt;=AA15),AA15,
IF(SUMIFS($C16:X16,$C$11:X$11,"Balance")=0, $D$993+SUM($B$8:AA$8)-SUMIFS($C16:W16,$C$11:W$11,"Payment"),
AA$8))</f>
        <v>0</v>
      </c>
      <c r="AA16" s="66">
        <f t="shared" si="8"/>
        <v>0</v>
      </c>
      <c r="AB16" s="47"/>
      <c r="AC16" s="66">
        <f>IF(OR(AND((AD15-$D$993-SUM($C$8:AD$8)+SUMIFS($C16:Z16,$C$11:Z$11,"Payment"))&lt;=0,SUMIFS($C16:AA16,$C$11:AA$11,"Balance")=0,AA16=0),AD$8&gt;=AD15),AD15,
IF(SUMIFS($C16:AA16,$C$11:AA$11,"Balance")=0, $D$993+SUM($B$8:AD$8)-SUMIFS($C16:Z16,$C$11:Z$11,"Payment"),
AD$8))</f>
        <v>0</v>
      </c>
      <c r="AD16" s="66">
        <f t="shared" si="9"/>
        <v>0</v>
      </c>
      <c r="AE16" s="47"/>
      <c r="AF16" s="66">
        <f>IF(OR(AND((AG15-$D$993-SUM($C$8:AG$8)+SUMIFS($C16:AC16,$C$11:AC$11,"Payment"))&lt;=0,SUMIFS($C16:AD16,$C$11:AD$11,"Balance")=0,AD16=0),AG$8&gt;=AG15),AG15,
IF(SUMIFS($C16:AD16,$C$11:AD$11,"Balance")=0, $D$993+SUM($B$8:AG$8)-SUMIFS($C16:AC16,$C$11:AC$11,"Payment"),
AG$8))</f>
        <v>0</v>
      </c>
      <c r="AG16" s="66">
        <f t="shared" si="10"/>
        <v>0</v>
      </c>
      <c r="AH16" s="47"/>
      <c r="AI16" s="66">
        <f>IF(OR(AND((AJ15-$D$993-SUM($C$8:AJ$8)+SUMIFS($C16:AF16,$C$11:AF$11,"Payment"))&lt;=0,SUMIFS($C16:AG16,$C$11:AG$11,"Balance")=0,AG16=0),AJ$8&gt;=AJ15),AJ15,
IF(SUMIFS($C16:AG16,$C$11:AG$11,"Balance")=0, $D$993+SUM($B$8:AJ$8)-SUMIFS($C16:AF16,$C$11:AF$11,"Payment"),
AJ$8))</f>
        <v>0</v>
      </c>
      <c r="AJ16" s="66">
        <f t="shared" si="11"/>
        <v>0</v>
      </c>
      <c r="AK16" s="67"/>
    </row>
    <row r="17" spans="1:37" s="49" customFormat="1" ht="15.6">
      <c r="A17" s="65">
        <v>6</v>
      </c>
      <c r="B17" s="66">
        <f>IF(OR(AND((C16-$D$993-SUM($C$8:C$8))&lt;=0),C$8&gt;=C16),C16, C$8+$D$993)</f>
        <v>0</v>
      </c>
      <c r="C17" s="66">
        <f t="shared" si="0"/>
        <v>0</v>
      </c>
      <c r="D17" s="47"/>
      <c r="E17" s="66">
        <f>IF(OR(AND((F16-$D$993-SUM($C$8:F$8)+SUMIFS(B17:$C17,B$11:$C$11,"Payment"))&lt;=0,SUMIFS($C17:C17,$C$11:C$11,"Balance")=0,C17=0),F$8&gt;=F16),F16,
IF(SUMIFS($C17:C17,$C$11:C$11,"Balance")=0, $D$993+SUM($B$8:F$8)-SUMIFS(B17:$C17,B$11:$C$11,"Payment"),
F$8))</f>
        <v>0</v>
      </c>
      <c r="F17" s="66">
        <f t="shared" si="1"/>
        <v>0</v>
      </c>
      <c r="G17" s="67"/>
      <c r="H17" s="66">
        <f>IF(OR(AND((I16-$D$993-SUM($C$8:I$8)+SUMIFS($C17:E17,$C$11:E$11,"Payment"))&lt;=0,SUMIFS($C17:F17,$C$11:F$11,"Balance")=0,F17=0),I$8&gt;=I16),I16,
IF(SUMIFS($C17:F17,$C$11:F$11,"Balance")=0, $D$993+SUM($B$8:I$8)-SUMIFS($C17:E17,$C$11:E$11,"Payment"),
I$8))</f>
        <v>0</v>
      </c>
      <c r="I17" s="66">
        <f t="shared" si="2"/>
        <v>0</v>
      </c>
      <c r="J17" s="47"/>
      <c r="K17" s="66">
        <f>IF(OR(AND((L16-$D$993-SUM($C$8:L$8)+SUMIFS($C17:H17,$C$11:H$11,"Payment"))&lt;=0,SUMIFS($C17:I17,$C$11:I$11,"Balance")=0,I17=0),L$8&gt;=L16),L16,
IF(SUMIFS($C17:I17,$C$11:I$11,"Balance")=0, $D$993+SUM($B$8:L$8)-SUMIFS($C17:H17,$C$11:H$11,"Payment"),
L$8))</f>
        <v>0</v>
      </c>
      <c r="L17" s="66">
        <f t="shared" si="3"/>
        <v>0</v>
      </c>
      <c r="M17" s="47"/>
      <c r="N17" s="66">
        <f>IF(OR(AND((O16-$D$993-SUM($C$8:O$8)+SUMIFS($C17:K17,$C$11:K$11,"Payment"))&lt;=0,SUMIFS($C17:L17,$C$11:L$11,"Balance")=0,L17=0),O$8&gt;=O16),O16,
IF(SUMIFS($C17:L17,$C$11:L$11,"Balance")=0, $D$993+SUM($B$8:O$8)-SUMIFS($C17:K17,$C$11:K$11,"Payment"),
O$8))</f>
        <v>0</v>
      </c>
      <c r="O17" s="66">
        <f t="shared" si="4"/>
        <v>0</v>
      </c>
      <c r="P17" s="47"/>
      <c r="Q17" s="66">
        <f>IF(OR(AND((R16-$D$993-SUM($C$8:R$8)+SUMIFS($C17:N17,$C$11:N$11,"Payment"))&lt;=0,SUMIFS($C17:O17,$C$11:O$11,"Balance")=0,O17=0),R$8&gt;=R16),R16,
IF(SUMIFS($C17:O17,$C$11:O$11,"Balance")=0, $D$993+SUM($B$8:R$8)-SUMIFS($C17:N17,$C$11:N$11,"Payment"),
R$8))</f>
        <v>0</v>
      </c>
      <c r="R17" s="66">
        <f t="shared" si="5"/>
        <v>0</v>
      </c>
      <c r="S17" s="47"/>
      <c r="T17" s="66">
        <f>IF(OR(AND((U16-$D$993-SUM($C$8:U$8)+SUMIFS($C17:Q17,$C$11:Q$11,"Payment"))&lt;=0,SUMIFS($C17:R17,$C$11:R$11,"Balance")=0,R17=0),U$8&gt;=U16),U16,
IF(SUMIFS($C17:R17,$C$11:R$11,"Balance")=0, $D$993+SUM($B$8:U$8)-SUMIFS($C17:Q17,$C$11:Q$11,"Payment"),
U$8))</f>
        <v>0</v>
      </c>
      <c r="U17" s="66">
        <f t="shared" si="6"/>
        <v>0</v>
      </c>
      <c r="V17" s="47"/>
      <c r="W17" s="66">
        <f>IF(OR(AND((X16-$D$993-SUM($C$8:X$8)+SUMIFS($C17:T17,$C$11:T$11,"Payment"))&lt;=0,SUMIFS($C17:U17,$C$11:U$11,"Balance")=0,U17=0),X$8&gt;=X16),X16,
IF(SUMIFS($C17:U17,$C$11:U$11,"Balance")=0, $D$993+SUM($B$8:X$8)-SUMIFS($C17:T17,$C$11:T$11,"Payment"),
X$8))</f>
        <v>0</v>
      </c>
      <c r="X17" s="66">
        <f t="shared" si="7"/>
        <v>0</v>
      </c>
      <c r="Y17" s="47"/>
      <c r="Z17" s="66">
        <f>IF(OR(AND((AA16-$D$993-SUM($C$8:AA$8)+SUMIFS($C17:W17,$C$11:W$11,"Payment"))&lt;=0,SUMIFS($C17:X17,$C$11:X$11,"Balance")=0,X17=0),AA$8&gt;=AA16),AA16,
IF(SUMIFS($C17:X17,$C$11:X$11,"Balance")=0, $D$993+SUM($B$8:AA$8)-SUMIFS($C17:W17,$C$11:W$11,"Payment"),
AA$8))</f>
        <v>0</v>
      </c>
      <c r="AA17" s="66">
        <f t="shared" si="8"/>
        <v>0</v>
      </c>
      <c r="AB17" s="47"/>
      <c r="AC17" s="66">
        <f>IF(OR(AND((AD16-$D$993-SUM($C$8:AD$8)+SUMIFS($C17:Z17,$C$11:Z$11,"Payment"))&lt;=0,SUMIFS($C17:AA17,$C$11:AA$11,"Balance")=0,AA17=0),AD$8&gt;=AD16),AD16,
IF(SUMIFS($C17:AA17,$C$11:AA$11,"Balance")=0, $D$993+SUM($B$8:AD$8)-SUMIFS($C17:Z17,$C$11:Z$11,"Payment"),
AD$8))</f>
        <v>0</v>
      </c>
      <c r="AD17" s="66">
        <f t="shared" si="9"/>
        <v>0</v>
      </c>
      <c r="AE17" s="47"/>
      <c r="AF17" s="66">
        <f>IF(OR(AND((AG16-$D$993-SUM($C$8:AG$8)+SUMIFS($C17:AC17,$C$11:AC$11,"Payment"))&lt;=0,SUMIFS($C17:AD17,$C$11:AD$11,"Balance")=0,AD17=0),AG$8&gt;=AG16),AG16,
IF(SUMIFS($C17:AD17,$C$11:AD$11,"Balance")=0, $D$993+SUM($B$8:AG$8)-SUMIFS($C17:AC17,$C$11:AC$11,"Payment"),
AG$8))</f>
        <v>0</v>
      </c>
      <c r="AG17" s="66">
        <f t="shared" si="10"/>
        <v>0</v>
      </c>
      <c r="AH17" s="47"/>
      <c r="AI17" s="66">
        <f>IF(OR(AND((AJ16-$D$993-SUM($C$8:AJ$8)+SUMIFS($C17:AF17,$C$11:AF$11,"Payment"))&lt;=0,SUMIFS($C17:AG17,$C$11:AG$11,"Balance")=0,AG17=0),AJ$8&gt;=AJ16),AJ16,
IF(SUMIFS($C17:AG17,$C$11:AG$11,"Balance")=0, $D$993+SUM($B$8:AJ$8)-SUMIFS($C17:AF17,$C$11:AF$11,"Payment"),
AJ$8))</f>
        <v>0</v>
      </c>
      <c r="AJ17" s="66">
        <f t="shared" si="11"/>
        <v>0</v>
      </c>
      <c r="AK17" s="67"/>
    </row>
    <row r="18" spans="1:37" s="49" customFormat="1" ht="15.6">
      <c r="A18" s="65">
        <v>7</v>
      </c>
      <c r="B18" s="66">
        <f>IF(OR(AND((C17-$D$993-SUM($C$8:C$8))&lt;=0),C$8&gt;=C17),C17, C$8+$D$993)</f>
        <v>0</v>
      </c>
      <c r="C18" s="66">
        <f t="shared" si="0"/>
        <v>0</v>
      </c>
      <c r="D18" s="47"/>
      <c r="E18" s="66">
        <f>IF(OR(AND((F17-$D$993-SUM($C$8:F$8)+SUMIFS(B18:$C18,B$11:$C$11,"Payment"))&lt;=0,SUMIFS($C18:C18,$C$11:C$11,"Balance")=0,C18=0),F$8&gt;=F17),F17,
IF(SUMIFS($C18:C18,$C$11:C$11,"Balance")=0, $D$993+SUM($B$8:F$8)-SUMIFS(B18:$C18,B$11:$C$11,"Payment"),
F$8))</f>
        <v>0</v>
      </c>
      <c r="F18" s="66">
        <f t="shared" si="1"/>
        <v>0</v>
      </c>
      <c r="G18" s="67"/>
      <c r="H18" s="66">
        <f>IF(OR(AND((I17-$D$993-SUM($C$8:I$8)+SUMIFS($C18:E18,$C$11:E$11,"Payment"))&lt;=0,SUMIFS($C18:F18,$C$11:F$11,"Balance")=0,F18=0),I$8&gt;=I17),I17,
IF(SUMIFS($C18:F18,$C$11:F$11,"Balance")=0, $D$993+SUM($B$8:I$8)-SUMIFS($C18:E18,$C$11:E$11,"Payment"),
I$8))</f>
        <v>0</v>
      </c>
      <c r="I18" s="66">
        <f t="shared" si="2"/>
        <v>0</v>
      </c>
      <c r="J18" s="47"/>
      <c r="K18" s="66">
        <f>IF(OR(AND((L17-$D$993-SUM($C$8:L$8)+SUMIFS($C18:H18,$C$11:H$11,"Payment"))&lt;=0,SUMIFS($C18:I18,$C$11:I$11,"Balance")=0,I18=0),L$8&gt;=L17),L17,
IF(SUMIFS($C18:I18,$C$11:I$11,"Balance")=0, $D$993+SUM($B$8:L$8)-SUMIFS($C18:H18,$C$11:H$11,"Payment"),
L$8))</f>
        <v>0</v>
      </c>
      <c r="L18" s="66">
        <f t="shared" si="3"/>
        <v>0</v>
      </c>
      <c r="M18" s="47"/>
      <c r="N18" s="66">
        <f>IF(OR(AND((O17-$D$993-SUM($C$8:O$8)+SUMIFS($C18:K18,$C$11:K$11,"Payment"))&lt;=0,SUMIFS($C18:L18,$C$11:L$11,"Balance")=0,L18=0),O$8&gt;=O17),O17,
IF(SUMIFS($C18:L18,$C$11:L$11,"Balance")=0, $D$993+SUM($B$8:O$8)-SUMIFS($C18:K18,$C$11:K$11,"Payment"),
O$8))</f>
        <v>0</v>
      </c>
      <c r="O18" s="66">
        <f t="shared" si="4"/>
        <v>0</v>
      </c>
      <c r="P18" s="47"/>
      <c r="Q18" s="66">
        <f>IF(OR(AND((R17-$D$993-SUM($C$8:R$8)+SUMIFS($C18:N18,$C$11:N$11,"Payment"))&lt;=0,SUMIFS($C18:O18,$C$11:O$11,"Balance")=0,O18=0),R$8&gt;=R17),R17,
IF(SUMIFS($C18:O18,$C$11:O$11,"Balance")=0, $D$993+SUM($B$8:R$8)-SUMIFS($C18:N18,$C$11:N$11,"Payment"),
R$8))</f>
        <v>0</v>
      </c>
      <c r="R18" s="66">
        <f t="shared" si="5"/>
        <v>0</v>
      </c>
      <c r="S18" s="47"/>
      <c r="T18" s="66">
        <f>IF(OR(AND((U17-$D$993-SUM($C$8:U$8)+SUMIFS($C18:Q18,$C$11:Q$11,"Payment"))&lt;=0,SUMIFS($C18:R18,$C$11:R$11,"Balance")=0,R18=0),U$8&gt;=U17),U17,
IF(SUMIFS($C18:R18,$C$11:R$11,"Balance")=0, $D$993+SUM($B$8:U$8)-SUMIFS($C18:Q18,$C$11:Q$11,"Payment"),
U$8))</f>
        <v>0</v>
      </c>
      <c r="U18" s="66">
        <f t="shared" si="6"/>
        <v>0</v>
      </c>
      <c r="V18" s="47"/>
      <c r="W18" s="66">
        <f>IF(OR(AND((X17-$D$993-SUM($C$8:X$8)+SUMIFS($C18:T18,$C$11:T$11,"Payment"))&lt;=0,SUMIFS($C18:U18,$C$11:U$11,"Balance")=0,U18=0),X$8&gt;=X17),X17,
IF(SUMIFS($C18:U18,$C$11:U$11,"Balance")=0, $D$993+SUM($B$8:X$8)-SUMIFS($C18:T18,$C$11:T$11,"Payment"),
X$8))</f>
        <v>0</v>
      </c>
      <c r="X18" s="66">
        <f t="shared" si="7"/>
        <v>0</v>
      </c>
      <c r="Y18" s="47"/>
      <c r="Z18" s="66">
        <f>IF(OR(AND((AA17-$D$993-SUM($C$8:AA$8)+SUMIFS($C18:W18,$C$11:W$11,"Payment"))&lt;=0,SUMIFS($C18:X18,$C$11:X$11,"Balance")=0,X18=0),AA$8&gt;=AA17),AA17,
IF(SUMIFS($C18:X18,$C$11:X$11,"Balance")=0, $D$993+SUM($B$8:AA$8)-SUMIFS($C18:W18,$C$11:W$11,"Payment"),
AA$8))</f>
        <v>0</v>
      </c>
      <c r="AA18" s="66">
        <f t="shared" si="8"/>
        <v>0</v>
      </c>
      <c r="AB18" s="47"/>
      <c r="AC18" s="66">
        <f>IF(OR(AND((AD17-$D$993-SUM($C$8:AD$8)+SUMIFS($C18:Z18,$C$11:Z$11,"Payment"))&lt;=0,SUMIFS($C18:AA18,$C$11:AA$11,"Balance")=0,AA18=0),AD$8&gt;=AD17),AD17,
IF(SUMIFS($C18:AA18,$C$11:AA$11,"Balance")=0, $D$993+SUM($B$8:AD$8)-SUMIFS($C18:Z18,$C$11:Z$11,"Payment"),
AD$8))</f>
        <v>0</v>
      </c>
      <c r="AD18" s="66">
        <f t="shared" si="9"/>
        <v>0</v>
      </c>
      <c r="AE18" s="47"/>
      <c r="AF18" s="66">
        <f>IF(OR(AND((AG17-$D$993-SUM($C$8:AG$8)+SUMIFS($C18:AC18,$C$11:AC$11,"Payment"))&lt;=0,SUMIFS($C18:AD18,$C$11:AD$11,"Balance")=0,AD18=0),AG$8&gt;=AG17),AG17,
IF(SUMIFS($C18:AD18,$C$11:AD$11,"Balance")=0, $D$993+SUM($B$8:AG$8)-SUMIFS($C18:AC18,$C$11:AC$11,"Payment"),
AG$8))</f>
        <v>0</v>
      </c>
      <c r="AG18" s="66">
        <f t="shared" si="10"/>
        <v>0</v>
      </c>
      <c r="AH18" s="47"/>
      <c r="AI18" s="66">
        <f>IF(OR(AND((AJ17-$D$993-SUM($C$8:AJ$8)+SUMIFS($C18:AF18,$C$11:AF$11,"Payment"))&lt;=0,SUMIFS($C18:AG18,$C$11:AG$11,"Balance")=0,AG18=0),AJ$8&gt;=AJ17),AJ17,
IF(SUMIFS($C18:AG18,$C$11:AG$11,"Balance")=0, $D$993+SUM($B$8:AJ$8)-SUMIFS($C18:AF18,$C$11:AF$11,"Payment"),
AJ$8))</f>
        <v>0</v>
      </c>
      <c r="AJ18" s="66">
        <f t="shared" si="11"/>
        <v>0</v>
      </c>
      <c r="AK18" s="67"/>
    </row>
    <row r="19" spans="1:37" s="49" customFormat="1" ht="15.6">
      <c r="A19" s="65">
        <v>8</v>
      </c>
      <c r="B19" s="66">
        <f>IF(OR(AND((C18-$D$993-SUM($C$8:C$8))&lt;=0),C$8&gt;=C18),C18, C$8+$D$993)</f>
        <v>0</v>
      </c>
      <c r="C19" s="66">
        <f t="shared" si="0"/>
        <v>0</v>
      </c>
      <c r="D19" s="47"/>
      <c r="E19" s="66">
        <f>IF(OR(AND((F18-$D$993-SUM($C$8:F$8)+SUMIFS(B19:$C19,B$11:$C$11,"Payment"))&lt;=0,SUMIFS($C19:C19,$C$11:C$11,"Balance")=0,C19=0),F$8&gt;=F18),F18,
IF(SUMIFS($C19:C19,$C$11:C$11,"Balance")=0, $D$993+SUM($B$8:F$8)-SUMIFS(B19:$C19,B$11:$C$11,"Payment"),
F$8))</f>
        <v>0</v>
      </c>
      <c r="F19" s="66">
        <f t="shared" si="1"/>
        <v>0</v>
      </c>
      <c r="G19" s="67"/>
      <c r="H19" s="66">
        <f>IF(OR(AND((I18-$D$993-SUM($C$8:I$8)+SUMIFS($C19:E19,$C$11:E$11,"Payment"))&lt;=0,SUMIFS($C19:F19,$C$11:F$11,"Balance")=0,F19=0),I$8&gt;=I18),I18,
IF(SUMIFS($C19:F19,$C$11:F$11,"Balance")=0, $D$993+SUM($B$8:I$8)-SUMIFS($C19:E19,$C$11:E$11,"Payment"),
I$8))</f>
        <v>0</v>
      </c>
      <c r="I19" s="66">
        <f t="shared" si="2"/>
        <v>0</v>
      </c>
      <c r="J19" s="47"/>
      <c r="K19" s="66">
        <f>IF(OR(AND((L18-$D$993-SUM($C$8:L$8)+SUMIFS($C19:H19,$C$11:H$11,"Payment"))&lt;=0,SUMIFS($C19:I19,$C$11:I$11,"Balance")=0,I19=0),L$8&gt;=L18),L18,
IF(SUMIFS($C19:I19,$C$11:I$11,"Balance")=0, $D$993+SUM($B$8:L$8)-SUMIFS($C19:H19,$C$11:H$11,"Payment"),
L$8))</f>
        <v>0</v>
      </c>
      <c r="L19" s="66">
        <f t="shared" si="3"/>
        <v>0</v>
      </c>
      <c r="M19" s="47"/>
      <c r="N19" s="66">
        <f>IF(OR(AND((O18-$D$993-SUM($C$8:O$8)+SUMIFS($C19:K19,$C$11:K$11,"Payment"))&lt;=0,SUMIFS($C19:L19,$C$11:L$11,"Balance")=0,L19=0),O$8&gt;=O18),O18,
IF(SUMIFS($C19:L19,$C$11:L$11,"Balance")=0, $D$993+SUM($B$8:O$8)-SUMIFS($C19:K19,$C$11:K$11,"Payment"),
O$8))</f>
        <v>0</v>
      </c>
      <c r="O19" s="66">
        <f t="shared" si="4"/>
        <v>0</v>
      </c>
      <c r="P19" s="47"/>
      <c r="Q19" s="66">
        <f>IF(OR(AND((R18-$D$993-SUM($C$8:R$8)+SUMIFS($C19:N19,$C$11:N$11,"Payment"))&lt;=0,SUMIFS($C19:O19,$C$11:O$11,"Balance")=0,O19=0),R$8&gt;=R18),R18,
IF(SUMIFS($C19:O19,$C$11:O$11,"Balance")=0, $D$993+SUM($B$8:R$8)-SUMIFS($C19:N19,$C$11:N$11,"Payment"),
R$8))</f>
        <v>0</v>
      </c>
      <c r="R19" s="66">
        <f t="shared" si="5"/>
        <v>0</v>
      </c>
      <c r="S19" s="47"/>
      <c r="T19" s="66">
        <f>IF(OR(AND((U18-$D$993-SUM($C$8:U$8)+SUMIFS($C19:Q19,$C$11:Q$11,"Payment"))&lt;=0,SUMIFS($C19:R19,$C$11:R$11,"Balance")=0,R19=0),U$8&gt;=U18),U18,
IF(SUMIFS($C19:R19,$C$11:R$11,"Balance")=0, $D$993+SUM($B$8:U$8)-SUMIFS($C19:Q19,$C$11:Q$11,"Payment"),
U$8))</f>
        <v>0</v>
      </c>
      <c r="U19" s="66">
        <f t="shared" si="6"/>
        <v>0</v>
      </c>
      <c r="V19" s="47"/>
      <c r="W19" s="66">
        <f>IF(OR(AND((X18-$D$993-SUM($C$8:X$8)+SUMIFS($C19:T19,$C$11:T$11,"Payment"))&lt;=0,SUMIFS($C19:U19,$C$11:U$11,"Balance")=0,U19=0),X$8&gt;=X18),X18,
IF(SUMIFS($C19:U19,$C$11:U$11,"Balance")=0, $D$993+SUM($B$8:X$8)-SUMIFS($C19:T19,$C$11:T$11,"Payment"),
X$8))</f>
        <v>0</v>
      </c>
      <c r="X19" s="66">
        <f t="shared" si="7"/>
        <v>0</v>
      </c>
      <c r="Y19" s="47"/>
      <c r="Z19" s="66">
        <f>IF(OR(AND((AA18-$D$993-SUM($C$8:AA$8)+SUMIFS($C19:W19,$C$11:W$11,"Payment"))&lt;=0,SUMIFS($C19:X19,$C$11:X$11,"Balance")=0,X19=0),AA$8&gt;=AA18),AA18,
IF(SUMIFS($C19:X19,$C$11:X$11,"Balance")=0, $D$993+SUM($B$8:AA$8)-SUMIFS($C19:W19,$C$11:W$11,"Payment"),
AA$8))</f>
        <v>0</v>
      </c>
      <c r="AA19" s="66">
        <f t="shared" si="8"/>
        <v>0</v>
      </c>
      <c r="AB19" s="47"/>
      <c r="AC19" s="66">
        <f>IF(OR(AND((AD18-$D$993-SUM($C$8:AD$8)+SUMIFS($C19:Z19,$C$11:Z$11,"Payment"))&lt;=0,SUMIFS($C19:AA19,$C$11:AA$11,"Balance")=0,AA19=0),AD$8&gt;=AD18),AD18,
IF(SUMIFS($C19:AA19,$C$11:AA$11,"Balance")=0, $D$993+SUM($B$8:AD$8)-SUMIFS($C19:Z19,$C$11:Z$11,"Payment"),
AD$8))</f>
        <v>0</v>
      </c>
      <c r="AD19" s="66">
        <f t="shared" si="9"/>
        <v>0</v>
      </c>
      <c r="AE19" s="47"/>
      <c r="AF19" s="66">
        <f>IF(OR(AND((AG18-$D$993-SUM($C$8:AG$8)+SUMIFS($C19:AC19,$C$11:AC$11,"Payment"))&lt;=0,SUMIFS($C19:AD19,$C$11:AD$11,"Balance")=0,AD19=0),AG$8&gt;=AG18),AG18,
IF(SUMIFS($C19:AD19,$C$11:AD$11,"Balance")=0, $D$993+SUM($B$8:AG$8)-SUMIFS($C19:AC19,$C$11:AC$11,"Payment"),
AG$8))</f>
        <v>0</v>
      </c>
      <c r="AG19" s="66">
        <f t="shared" si="10"/>
        <v>0</v>
      </c>
      <c r="AH19" s="47"/>
      <c r="AI19" s="66">
        <f>IF(OR(AND((AJ18-$D$993-SUM($C$8:AJ$8)+SUMIFS($C19:AF19,$C$11:AF$11,"Payment"))&lt;=0,SUMIFS($C19:AG19,$C$11:AG$11,"Balance")=0,AG19=0),AJ$8&gt;=AJ18),AJ18,
IF(SUMIFS($C19:AG19,$C$11:AG$11,"Balance")=0, $D$993+SUM($B$8:AJ$8)-SUMIFS($C19:AF19,$C$11:AF$11,"Payment"),
AJ$8))</f>
        <v>0</v>
      </c>
      <c r="AJ19" s="66">
        <f t="shared" si="11"/>
        <v>0</v>
      </c>
      <c r="AK19" s="67"/>
    </row>
    <row r="20" spans="1:37" s="49" customFormat="1" ht="15.6">
      <c r="A20" s="65">
        <v>9</v>
      </c>
      <c r="B20" s="66">
        <f>IF(OR(AND((C19-$D$993-SUM($C$8:C$8))&lt;=0),C$8&gt;=C19),C19, C$8+$D$993)</f>
        <v>0</v>
      </c>
      <c r="C20" s="66">
        <f t="shared" si="0"/>
        <v>0</v>
      </c>
      <c r="D20" s="47"/>
      <c r="E20" s="66">
        <f>IF(OR(AND((F19-$D$993-SUM($C$8:F$8)+SUMIFS(B20:$C20,B$11:$C$11,"Payment"))&lt;=0,SUMIFS($C20:C20,$C$11:C$11,"Balance")=0,C20=0),F$8&gt;=F19),F19,
IF(SUMIFS($C20:C20,$C$11:C$11,"Balance")=0, $D$993+SUM($B$8:F$8)-SUMIFS(B20:$C20,B$11:$C$11,"Payment"),
F$8))</f>
        <v>0</v>
      </c>
      <c r="F20" s="66">
        <f t="shared" si="1"/>
        <v>0</v>
      </c>
      <c r="G20" s="67"/>
      <c r="H20" s="66">
        <f>IF(OR(AND((I19-$D$993-SUM($C$8:I$8)+SUMIFS($C20:E20,$C$11:E$11,"Payment"))&lt;=0,SUMIFS($C20:F20,$C$11:F$11,"Balance")=0,F20=0),I$8&gt;=I19),I19,
IF(SUMIFS($C20:F20,$C$11:F$11,"Balance")=0, $D$993+SUM($B$8:I$8)-SUMIFS($C20:E20,$C$11:E$11,"Payment"),
I$8))</f>
        <v>0</v>
      </c>
      <c r="I20" s="66">
        <f t="shared" si="2"/>
        <v>0</v>
      </c>
      <c r="J20" s="47"/>
      <c r="K20" s="66">
        <f>IF(OR(AND((L19-$D$993-SUM($C$8:L$8)+SUMIFS($C20:H20,$C$11:H$11,"Payment"))&lt;=0,SUMIFS($C20:I20,$C$11:I$11,"Balance")=0,I20=0),L$8&gt;=L19),L19,
IF(SUMIFS($C20:I20,$C$11:I$11,"Balance")=0, $D$993+SUM($B$8:L$8)-SUMIFS($C20:H20,$C$11:H$11,"Payment"),
L$8))</f>
        <v>0</v>
      </c>
      <c r="L20" s="66">
        <f t="shared" si="3"/>
        <v>0</v>
      </c>
      <c r="M20" s="47"/>
      <c r="N20" s="66">
        <f>IF(OR(AND((O19-$D$993-SUM($C$8:O$8)+SUMIFS($C20:K20,$C$11:K$11,"Payment"))&lt;=0,SUMIFS($C20:L20,$C$11:L$11,"Balance")=0,L20=0),O$8&gt;=O19),O19,
IF(SUMIFS($C20:L20,$C$11:L$11,"Balance")=0, $D$993+SUM($B$8:O$8)-SUMIFS($C20:K20,$C$11:K$11,"Payment"),
O$8))</f>
        <v>0</v>
      </c>
      <c r="O20" s="66">
        <f t="shared" si="4"/>
        <v>0</v>
      </c>
      <c r="P20" s="47"/>
      <c r="Q20" s="66">
        <f>IF(OR(AND((R19-$D$993-SUM($C$8:R$8)+SUMIFS($C20:N20,$C$11:N$11,"Payment"))&lt;=0,SUMIFS($C20:O20,$C$11:O$11,"Balance")=0,O20=0),R$8&gt;=R19),R19,
IF(SUMIFS($C20:O20,$C$11:O$11,"Balance")=0, $D$993+SUM($B$8:R$8)-SUMIFS($C20:N20,$C$11:N$11,"Payment"),
R$8))</f>
        <v>0</v>
      </c>
      <c r="R20" s="66">
        <f t="shared" si="5"/>
        <v>0</v>
      </c>
      <c r="S20" s="47"/>
      <c r="T20" s="66">
        <f>IF(OR(AND((U19-$D$993-SUM($C$8:U$8)+SUMIFS($C20:Q20,$C$11:Q$11,"Payment"))&lt;=0,SUMIFS($C20:R20,$C$11:R$11,"Balance")=0,R20=0),U$8&gt;=U19),U19,
IF(SUMIFS($C20:R20,$C$11:R$11,"Balance")=0, $D$993+SUM($B$8:U$8)-SUMIFS($C20:Q20,$C$11:Q$11,"Payment"),
U$8))</f>
        <v>0</v>
      </c>
      <c r="U20" s="66">
        <f t="shared" si="6"/>
        <v>0</v>
      </c>
      <c r="V20" s="47"/>
      <c r="W20" s="66">
        <f>IF(OR(AND((X19-$D$993-SUM($C$8:X$8)+SUMIFS($C20:T20,$C$11:T$11,"Payment"))&lt;=0,SUMIFS($C20:U20,$C$11:U$11,"Balance")=0,U20=0),X$8&gt;=X19),X19,
IF(SUMIFS($C20:U20,$C$11:U$11,"Balance")=0, $D$993+SUM($B$8:X$8)-SUMIFS($C20:T20,$C$11:T$11,"Payment"),
X$8))</f>
        <v>0</v>
      </c>
      <c r="X20" s="66">
        <f t="shared" si="7"/>
        <v>0</v>
      </c>
      <c r="Y20" s="47"/>
      <c r="Z20" s="66">
        <f>IF(OR(AND((AA19-$D$993-SUM($C$8:AA$8)+SUMIFS($C20:W20,$C$11:W$11,"Payment"))&lt;=0,SUMIFS($C20:X20,$C$11:X$11,"Balance")=0,X20=0),AA$8&gt;=AA19),AA19,
IF(SUMIFS($C20:X20,$C$11:X$11,"Balance")=0, $D$993+SUM($B$8:AA$8)-SUMIFS($C20:W20,$C$11:W$11,"Payment"),
AA$8))</f>
        <v>0</v>
      </c>
      <c r="AA20" s="66">
        <f t="shared" si="8"/>
        <v>0</v>
      </c>
      <c r="AB20" s="47"/>
      <c r="AC20" s="66">
        <f>IF(OR(AND((AD19-$D$993-SUM($C$8:AD$8)+SUMIFS($C20:Z20,$C$11:Z$11,"Payment"))&lt;=0,SUMIFS($C20:AA20,$C$11:AA$11,"Balance")=0,AA20=0),AD$8&gt;=AD19),AD19,
IF(SUMIFS($C20:AA20,$C$11:AA$11,"Balance")=0, $D$993+SUM($B$8:AD$8)-SUMIFS($C20:Z20,$C$11:Z$11,"Payment"),
AD$8))</f>
        <v>0</v>
      </c>
      <c r="AD20" s="66">
        <f t="shared" si="9"/>
        <v>0</v>
      </c>
      <c r="AE20" s="47"/>
      <c r="AF20" s="66">
        <f>IF(OR(AND((AG19-$D$993-SUM($C$8:AG$8)+SUMIFS($C20:AC20,$C$11:AC$11,"Payment"))&lt;=0,SUMIFS($C20:AD20,$C$11:AD$11,"Balance")=0,AD20=0),AG$8&gt;=AG19),AG19,
IF(SUMIFS($C20:AD20,$C$11:AD$11,"Balance")=0, $D$993+SUM($B$8:AG$8)-SUMIFS($C20:AC20,$C$11:AC$11,"Payment"),
AG$8))</f>
        <v>0</v>
      </c>
      <c r="AG20" s="66">
        <f t="shared" si="10"/>
        <v>0</v>
      </c>
      <c r="AH20" s="47"/>
      <c r="AI20" s="66">
        <f>IF(OR(AND((AJ19-$D$993-SUM($C$8:AJ$8)+SUMIFS($C20:AF20,$C$11:AF$11,"Payment"))&lt;=0,SUMIFS($C20:AG20,$C$11:AG$11,"Balance")=0,AG20=0),AJ$8&gt;=AJ19),AJ19,
IF(SUMIFS($C20:AG20,$C$11:AG$11,"Balance")=0, $D$993+SUM($B$8:AJ$8)-SUMIFS($C20:AF20,$C$11:AF$11,"Payment"),
AJ$8))</f>
        <v>0</v>
      </c>
      <c r="AJ20" s="66">
        <f t="shared" si="11"/>
        <v>0</v>
      </c>
      <c r="AK20" s="67"/>
    </row>
    <row r="21" spans="1:37" s="49" customFormat="1" ht="15.6">
      <c r="A21" s="65">
        <v>10</v>
      </c>
      <c r="B21" s="66">
        <f>IF(OR(AND((C20-$D$993-SUM($C$8:C$8))&lt;=0),C$8&gt;=C20),C20, C$8+$D$993)</f>
        <v>0</v>
      </c>
      <c r="C21" s="66">
        <f t="shared" si="0"/>
        <v>0</v>
      </c>
      <c r="D21" s="47" t="s">
        <v>13</v>
      </c>
      <c r="E21" s="66">
        <f>IF(OR(AND((F20-$D$993-SUM($C$8:F$8)+SUMIFS(B21:$C21,B$11:$C$11,"Payment"))&lt;=0,SUMIFS($C21:C21,$C$11:C$11,"Balance")=0,C21=0),F$8&gt;=F20),F20,
IF(SUMIFS($C21:C21,$C$11:C$11,"Balance")=0, $D$993+SUM($B$8:F$8)-SUMIFS(B21:$C21,B$11:$C$11,"Payment"),
F$8))</f>
        <v>0</v>
      </c>
      <c r="F21" s="102">
        <f t="shared" si="1"/>
        <v>0</v>
      </c>
      <c r="G21" s="67"/>
      <c r="H21" s="66">
        <f>IF(OR(AND((I20-$D$993-SUM($C$8:I$8)+SUMIFS($C21:E21,$C$11:E$11,"Payment"))&lt;=0,SUMIFS($C21:F21,$C$11:F$11,"Balance")=0,F21=0),I$8&gt;=I20),I20,
IF(SUMIFS($C21:F21,$C$11:F$11,"Balance")=0, $D$993+SUM($B$8:I$8)-SUMIFS($C21:E21,$C$11:E$11,"Payment"),
I$8))</f>
        <v>0</v>
      </c>
      <c r="I21" s="66">
        <f t="shared" si="2"/>
        <v>0</v>
      </c>
      <c r="J21" s="47"/>
      <c r="K21" s="66">
        <f>IF(OR(AND((L20-$D$993-SUM($C$8:L$8)+SUMIFS($C21:H21,$C$11:H$11,"Payment"))&lt;=0,SUMIFS($C21:I21,$C$11:I$11,"Balance")=0,I21=0),L$8&gt;=L20),L20,
IF(SUMIFS($C21:I21,$C$11:I$11,"Balance")=0, $D$993+SUM($B$8:L$8)-SUMIFS($C21:H21,$C$11:H$11,"Payment"),
L$8))</f>
        <v>0</v>
      </c>
      <c r="L21" s="66">
        <f t="shared" si="3"/>
        <v>0</v>
      </c>
      <c r="M21" s="47"/>
      <c r="N21" s="66">
        <f>IF(OR(AND((O20-$D$993-SUM($C$8:O$8)+SUMIFS($C21:K21,$C$11:K$11,"Payment"))&lt;=0,SUMIFS($C21:L21,$C$11:L$11,"Balance")=0,L21=0),O$8&gt;=O20),O20,
IF(SUMIFS($C21:L21,$C$11:L$11,"Balance")=0, $D$993+SUM($B$8:O$8)-SUMIFS($C21:K21,$C$11:K$11,"Payment"),
O$8))</f>
        <v>0</v>
      </c>
      <c r="O21" s="66">
        <f t="shared" si="4"/>
        <v>0</v>
      </c>
      <c r="P21" s="47"/>
      <c r="Q21" s="66">
        <f>IF(OR(AND((R20-$D$993-SUM($C$8:R$8)+SUMIFS($C21:N21,$C$11:N$11,"Payment"))&lt;=0,SUMIFS($C21:O21,$C$11:O$11,"Balance")=0,O21=0),R$8&gt;=R20),R20,
IF(SUMIFS($C21:O21,$C$11:O$11,"Balance")=0, $D$993+SUM($B$8:R$8)-SUMIFS($C21:N21,$C$11:N$11,"Payment"),
R$8))</f>
        <v>0</v>
      </c>
      <c r="R21" s="66">
        <f t="shared" si="5"/>
        <v>0</v>
      </c>
      <c r="S21" s="47"/>
      <c r="T21" s="66">
        <f>IF(OR(AND((U20-$D$993-SUM($C$8:U$8)+SUMIFS($C21:Q21,$C$11:Q$11,"Payment"))&lt;=0,SUMIFS($C21:R21,$C$11:R$11,"Balance")=0,R21=0),U$8&gt;=U20),U20,
IF(SUMIFS($C21:R21,$C$11:R$11,"Balance")=0, $D$993+SUM($B$8:U$8)-SUMIFS($C21:Q21,$C$11:Q$11,"Payment"),
U$8))</f>
        <v>0</v>
      </c>
      <c r="U21" s="66">
        <f t="shared" si="6"/>
        <v>0</v>
      </c>
      <c r="V21" s="47"/>
      <c r="W21" s="66">
        <f>IF(OR(AND((X20-$D$993-SUM($C$8:X$8)+SUMIFS($C21:T21,$C$11:T$11,"Payment"))&lt;=0,SUMIFS($C21:U21,$C$11:U$11,"Balance")=0,U21=0),X$8&gt;=X20),X20,
IF(SUMIFS($C21:U21,$C$11:U$11,"Balance")=0, $D$993+SUM($B$8:X$8)-SUMIFS($C21:T21,$C$11:T$11,"Payment"),
X$8))</f>
        <v>0</v>
      </c>
      <c r="X21" s="66">
        <f t="shared" si="7"/>
        <v>0</v>
      </c>
      <c r="Y21" s="47"/>
      <c r="Z21" s="66">
        <f>IF(OR(AND((AA20-$D$993-SUM($C$8:AA$8)+SUMIFS($C21:W21,$C$11:W$11,"Payment"))&lt;=0,SUMIFS($C21:X21,$C$11:X$11,"Balance")=0,X21=0),AA$8&gt;=AA20),AA20,
IF(SUMIFS($C21:X21,$C$11:X$11,"Balance")=0, $D$993+SUM($B$8:AA$8)-SUMIFS($C21:W21,$C$11:W$11,"Payment"),
AA$8))</f>
        <v>0</v>
      </c>
      <c r="AA21" s="66">
        <f t="shared" si="8"/>
        <v>0</v>
      </c>
      <c r="AB21" s="47"/>
      <c r="AC21" s="66">
        <f>IF(OR(AND((AD20-$D$993-SUM($C$8:AD$8)+SUMIFS($C21:Z21,$C$11:Z$11,"Payment"))&lt;=0,SUMIFS($C21:AA21,$C$11:AA$11,"Balance")=0,AA21=0),AD$8&gt;=AD20),AD20,
IF(SUMIFS($C21:AA21,$C$11:AA$11,"Balance")=0, $D$993+SUM($B$8:AD$8)-SUMIFS($C21:Z21,$C$11:Z$11,"Payment"),
AD$8))</f>
        <v>0</v>
      </c>
      <c r="AD21" s="66">
        <f t="shared" si="9"/>
        <v>0</v>
      </c>
      <c r="AE21" s="47"/>
      <c r="AF21" s="66">
        <f>IF(OR(AND((AG20-$D$993-SUM($C$8:AG$8)+SUMIFS($C21:AC21,$C$11:AC$11,"Payment"))&lt;=0,SUMIFS($C21:AD21,$C$11:AD$11,"Balance")=0,AD21=0),AG$8&gt;=AG20),AG20,
IF(SUMIFS($C21:AD21,$C$11:AD$11,"Balance")=0, $D$993+SUM($B$8:AG$8)-SUMIFS($C21:AC21,$C$11:AC$11,"Payment"),
AG$8))</f>
        <v>0</v>
      </c>
      <c r="AG21" s="66">
        <f t="shared" si="10"/>
        <v>0</v>
      </c>
      <c r="AH21" s="47"/>
      <c r="AI21" s="66">
        <f>IF(OR(AND((AJ20-$D$993-SUM($C$8:AJ$8)+SUMIFS($C21:AF21,$C$11:AF$11,"Payment"))&lt;=0,SUMIFS($C21:AG21,$C$11:AG$11,"Balance")=0,AG21=0),AJ$8&gt;=AJ20),AJ20,
IF(SUMIFS($C21:AG21,$C$11:AG$11,"Balance")=0, $D$993+SUM($B$8:AJ$8)-SUMIFS($C21:AF21,$C$11:AF$11,"Payment"),
AJ$8))</f>
        <v>0</v>
      </c>
      <c r="AJ21" s="66">
        <f t="shared" si="11"/>
        <v>0</v>
      </c>
      <c r="AK21" s="67"/>
    </row>
    <row r="22" spans="1:37" s="49" customFormat="1" ht="15.6">
      <c r="A22" s="65">
        <v>11</v>
      </c>
      <c r="B22" s="66">
        <f>IF(OR(AND((C21-$D$993-SUM($C$8:C$8))&lt;=0),C$8&gt;=C21),C21, C$8+$D$993)</f>
        <v>0</v>
      </c>
      <c r="C22" s="66">
        <f t="shared" si="0"/>
        <v>0</v>
      </c>
      <c r="D22" s="47"/>
      <c r="E22" s="66">
        <f>IF(OR(AND((F21-$D$993-SUM($C$8:F$8)+SUMIFS(B22:$C22,B$11:$C$11,"Payment"))&lt;=0,SUMIFS($C22:C22,$C$11:C$11,"Balance")=0,C22=0),F$8&gt;=F21),F21,
IF(SUMIFS($C22:C22,$C$11:C$11,"Balance")=0, $D$993+SUM($B$8:F$8)-SUMIFS(B22:$C22,B$11:$C$11,"Payment"),
F$8))</f>
        <v>0</v>
      </c>
      <c r="F22" s="66">
        <f t="shared" si="1"/>
        <v>0</v>
      </c>
      <c r="G22" s="67"/>
      <c r="H22" s="66">
        <f>IF(OR(AND((I21-$D$993-SUM($C$8:I$8)+SUMIFS($C22:E22,$C$11:E$11,"Payment"))&lt;=0,SUMIFS($C22:F22,$C$11:F$11,"Balance")=0,F22=0),I$8&gt;=I21),I21,
IF(SUMIFS($C22:F22,$C$11:F$11,"Balance")=0, $D$993+SUM($B$8:I$8)-SUMIFS($C22:E22,$C$11:E$11,"Payment"),
I$8))</f>
        <v>0</v>
      </c>
      <c r="I22" s="66">
        <f t="shared" si="2"/>
        <v>0</v>
      </c>
      <c r="J22" s="47"/>
      <c r="K22" s="66">
        <f>IF(OR(AND((L21-$D$993-SUM($C$8:L$8)+SUMIFS($C22:H22,$C$11:H$11,"Payment"))&lt;=0,SUMIFS($C22:I22,$C$11:I$11,"Balance")=0,I22=0),L$8&gt;=L21),L21,
IF(SUMIFS($C22:I22,$C$11:I$11,"Balance")=0, $D$993+SUM($B$8:L$8)-SUMIFS($C22:H22,$C$11:H$11,"Payment"),
L$8))</f>
        <v>0</v>
      </c>
      <c r="L22" s="66">
        <f t="shared" si="3"/>
        <v>0</v>
      </c>
      <c r="M22" s="47"/>
      <c r="N22" s="66">
        <f>IF(OR(AND((O21-$D$993-SUM($C$8:O$8)+SUMIFS($C22:K22,$C$11:K$11,"Payment"))&lt;=0,SUMIFS($C22:L22,$C$11:L$11,"Balance")=0,L22=0),O$8&gt;=O21),O21,
IF(SUMIFS($C22:L22,$C$11:L$11,"Balance")=0, $D$993+SUM($B$8:O$8)-SUMIFS($C22:K22,$C$11:K$11,"Payment"),
O$8))</f>
        <v>0</v>
      </c>
      <c r="O22" s="66">
        <f t="shared" si="4"/>
        <v>0</v>
      </c>
      <c r="P22" s="47"/>
      <c r="Q22" s="66">
        <f>IF(OR(AND((R21-$D$993-SUM($C$8:R$8)+SUMIFS($C22:N22,$C$11:N$11,"Payment"))&lt;=0,SUMIFS($C22:O22,$C$11:O$11,"Balance")=0,O22=0),R$8&gt;=R21),R21,
IF(SUMIFS($C22:O22,$C$11:O$11,"Balance")=0, $D$993+SUM($B$8:R$8)-SUMIFS($C22:N22,$C$11:N$11,"Payment"),
R$8))</f>
        <v>0</v>
      </c>
      <c r="R22" s="66">
        <f t="shared" si="5"/>
        <v>0</v>
      </c>
      <c r="S22" s="47"/>
      <c r="T22" s="66">
        <f>IF(OR(AND((U21-$D$993-SUM($C$8:U$8)+SUMIFS($C22:Q22,$C$11:Q$11,"Payment"))&lt;=0,SUMIFS($C22:R22,$C$11:R$11,"Balance")=0,R22=0),U$8&gt;=U21),U21,
IF(SUMIFS($C22:R22,$C$11:R$11,"Balance")=0, $D$993+SUM($B$8:U$8)-SUMIFS($C22:Q22,$C$11:Q$11,"Payment"),
U$8))</f>
        <v>0</v>
      </c>
      <c r="U22" s="66">
        <f t="shared" si="6"/>
        <v>0</v>
      </c>
      <c r="V22" s="47"/>
      <c r="W22" s="66">
        <f>IF(OR(AND((X21-$D$993-SUM($C$8:X$8)+SUMIFS($C22:T22,$C$11:T$11,"Payment"))&lt;=0,SUMIFS($C22:U22,$C$11:U$11,"Balance")=0,U22=0),X$8&gt;=X21),X21,
IF(SUMIFS($C22:U22,$C$11:U$11,"Balance")=0, $D$993+SUM($B$8:X$8)-SUMIFS($C22:T22,$C$11:T$11,"Payment"),
X$8))</f>
        <v>0</v>
      </c>
      <c r="X22" s="66">
        <f t="shared" si="7"/>
        <v>0</v>
      </c>
      <c r="Y22" s="47"/>
      <c r="Z22" s="66">
        <f>IF(OR(AND((AA21-$D$993-SUM($C$8:AA$8)+SUMIFS($C22:W22,$C$11:W$11,"Payment"))&lt;=0,SUMIFS($C22:X22,$C$11:X$11,"Balance")=0,X22=0),AA$8&gt;=AA21),AA21,
IF(SUMIFS($C22:X22,$C$11:X$11,"Balance")=0, $D$993+SUM($B$8:AA$8)-SUMIFS($C22:W22,$C$11:W$11,"Payment"),
AA$8))</f>
        <v>0</v>
      </c>
      <c r="AA22" s="66">
        <f t="shared" si="8"/>
        <v>0</v>
      </c>
      <c r="AB22" s="47"/>
      <c r="AC22" s="66">
        <f>IF(OR(AND((AD21-$D$993-SUM($C$8:AD$8)+SUMIFS($C22:Z22,$C$11:Z$11,"Payment"))&lt;=0,SUMIFS($C22:AA22,$C$11:AA$11,"Balance")=0,AA22=0),AD$8&gt;=AD21),AD21,
IF(SUMIFS($C22:AA22,$C$11:AA$11,"Balance")=0, $D$993+SUM($B$8:AD$8)-SUMIFS($C22:Z22,$C$11:Z$11,"Payment"),
AD$8))</f>
        <v>0</v>
      </c>
      <c r="AD22" s="66">
        <f t="shared" si="9"/>
        <v>0</v>
      </c>
      <c r="AE22" s="47"/>
      <c r="AF22" s="66">
        <f>IF(OR(AND((AG21-$D$993-SUM($C$8:AG$8)+SUMIFS($C22:AC22,$C$11:AC$11,"Payment"))&lt;=0,SUMIFS($C22:AD22,$C$11:AD$11,"Balance")=0,AD22=0),AG$8&gt;=AG21),AG21,
IF(SUMIFS($C22:AD22,$C$11:AD$11,"Balance")=0, $D$993+SUM($B$8:AG$8)-SUMIFS($C22:AC22,$C$11:AC$11,"Payment"),
AG$8))</f>
        <v>0</v>
      </c>
      <c r="AG22" s="66">
        <f t="shared" si="10"/>
        <v>0</v>
      </c>
      <c r="AH22" s="47"/>
      <c r="AI22" s="66">
        <f>IF(OR(AND((AJ21-$D$993-SUM($C$8:AJ$8)+SUMIFS($C22:AF22,$C$11:AF$11,"Payment"))&lt;=0,SUMIFS($C22:AG22,$C$11:AG$11,"Balance")=0,AG22=0),AJ$8&gt;=AJ21),AJ21,
IF(SUMIFS($C22:AG22,$C$11:AG$11,"Balance")=0, $D$993+SUM($B$8:AJ$8)-SUMIFS($C22:AF22,$C$11:AF$11,"Payment"),
AJ$8))</f>
        <v>0</v>
      </c>
      <c r="AJ22" s="66">
        <f t="shared" si="11"/>
        <v>0</v>
      </c>
      <c r="AK22" s="67"/>
    </row>
    <row r="23" spans="1:37" s="49" customFormat="1" ht="15.6">
      <c r="A23" s="65">
        <v>12</v>
      </c>
      <c r="B23" s="66">
        <f>IF(OR(AND((C22-$D$993-SUM($C$8:C$8))&lt;=0),C$8&gt;=C22),C22, C$8+$D$993)</f>
        <v>0</v>
      </c>
      <c r="C23" s="66">
        <f t="shared" si="0"/>
        <v>0</v>
      </c>
      <c r="D23" s="47"/>
      <c r="E23" s="66">
        <f>IF(OR(AND((F22-$D$993-SUM($C$8:F$8)+SUMIFS(B23:$C23,B$11:$C$11,"Payment"))&lt;=0,SUMIFS($C23:C23,$C$11:C$11,"Balance")=0,C23=0),F$8&gt;=F22),F22,
IF(SUMIFS($C23:C23,$C$11:C$11,"Balance")=0, $D$993+SUM($B$8:F$8)-SUMIFS(B23:$C23,B$11:$C$11,"Payment"),
F$8))</f>
        <v>0</v>
      </c>
      <c r="F23" s="66">
        <f t="shared" si="1"/>
        <v>0</v>
      </c>
      <c r="G23" s="67"/>
      <c r="H23" s="66">
        <f>IF(OR(AND((I22-$D$993-SUM($C$8:I$8)+SUMIFS($C23:E23,$C$11:E$11,"Payment"))&lt;=0,SUMIFS($C23:F23,$C$11:F$11,"Balance")=0,F23=0),I$8&gt;=I22),I22,
IF(SUMIFS($C23:F23,$C$11:F$11,"Balance")=0, $D$993+SUM($B$8:I$8)-SUMIFS($C23:E23,$C$11:E$11,"Payment"),
I$8))</f>
        <v>0</v>
      </c>
      <c r="I23" s="66">
        <f t="shared" si="2"/>
        <v>0</v>
      </c>
      <c r="J23" s="47"/>
      <c r="K23" s="66">
        <f>IF(OR(AND((L22-$D$993-SUM($C$8:L$8)+SUMIFS($C23:H23,$C$11:H$11,"Payment"))&lt;=0,SUMIFS($C23:I23,$C$11:I$11,"Balance")=0,I23=0),L$8&gt;=L22),L22,
IF(SUMIFS($C23:I23,$C$11:I$11,"Balance")=0, $D$993+SUM($B$8:L$8)-SUMIFS($C23:H23,$C$11:H$11,"Payment"),
L$8))</f>
        <v>0</v>
      </c>
      <c r="L23" s="66">
        <f t="shared" si="3"/>
        <v>0</v>
      </c>
      <c r="M23" s="47"/>
      <c r="N23" s="66">
        <f>IF(OR(AND((O22-$D$993-SUM($C$8:O$8)+SUMIFS($C23:K23,$C$11:K$11,"Payment"))&lt;=0,SUMIFS($C23:L23,$C$11:L$11,"Balance")=0,L23=0),O$8&gt;=O22),O22,
IF(SUMIFS($C23:L23,$C$11:L$11,"Balance")=0, $D$993+SUM($B$8:O$8)-SUMIFS($C23:K23,$C$11:K$11,"Payment"),
O$8))</f>
        <v>0</v>
      </c>
      <c r="O23" s="66">
        <f t="shared" si="4"/>
        <v>0</v>
      </c>
      <c r="P23" s="47"/>
      <c r="Q23" s="66">
        <f>IF(OR(AND((R22-$D$993-SUM($C$8:R$8)+SUMIFS($C23:N23,$C$11:N$11,"Payment"))&lt;=0,SUMIFS($C23:O23,$C$11:O$11,"Balance")=0,O23=0),R$8&gt;=R22),R22,
IF(SUMIFS($C23:O23,$C$11:O$11,"Balance")=0, $D$993+SUM($B$8:R$8)-SUMIFS($C23:N23,$C$11:N$11,"Payment"),
R$8))</f>
        <v>0</v>
      </c>
      <c r="R23" s="66">
        <f t="shared" si="5"/>
        <v>0</v>
      </c>
      <c r="S23" s="47"/>
      <c r="T23" s="66">
        <f>IF(OR(AND((U22-$D$993-SUM($C$8:U$8)+SUMIFS($C23:Q23,$C$11:Q$11,"Payment"))&lt;=0,SUMIFS($C23:R23,$C$11:R$11,"Balance")=0,R23=0),U$8&gt;=U22),U22,
IF(SUMIFS($C23:R23,$C$11:R$11,"Balance")=0, $D$993+SUM($B$8:U$8)-SUMIFS($C23:Q23,$C$11:Q$11,"Payment"),
U$8))</f>
        <v>0</v>
      </c>
      <c r="U23" s="66">
        <f t="shared" si="6"/>
        <v>0</v>
      </c>
      <c r="V23" s="47"/>
      <c r="W23" s="66">
        <f>IF(OR(AND((X22-$D$993-SUM($C$8:X$8)+SUMIFS($C23:T23,$C$11:T$11,"Payment"))&lt;=0,SUMIFS($C23:U23,$C$11:U$11,"Balance")=0,U23=0),X$8&gt;=X22),X22,
IF(SUMIFS($C23:U23,$C$11:U$11,"Balance")=0, $D$993+SUM($B$8:X$8)-SUMIFS($C23:T23,$C$11:T$11,"Payment"),
X$8))</f>
        <v>0</v>
      </c>
      <c r="X23" s="66">
        <f t="shared" si="7"/>
        <v>0</v>
      </c>
      <c r="Y23" s="47"/>
      <c r="Z23" s="66">
        <f>IF(OR(AND((AA22-$D$993-SUM($C$8:AA$8)+SUMIFS($C23:W23,$C$11:W$11,"Payment"))&lt;=0,SUMIFS($C23:X23,$C$11:X$11,"Balance")=0,X23=0),AA$8&gt;=AA22),AA22,
IF(SUMIFS($C23:X23,$C$11:X$11,"Balance")=0, $D$993+SUM($B$8:AA$8)-SUMIFS($C23:W23,$C$11:W$11,"Payment"),
AA$8))</f>
        <v>0</v>
      </c>
      <c r="AA23" s="66">
        <f t="shared" si="8"/>
        <v>0</v>
      </c>
      <c r="AB23" s="47"/>
      <c r="AC23" s="66">
        <f>IF(OR(AND((AD22-$D$993-SUM($C$8:AD$8)+SUMIFS($C23:Z23,$C$11:Z$11,"Payment"))&lt;=0,SUMIFS($C23:AA23,$C$11:AA$11,"Balance")=0,AA23=0),AD$8&gt;=AD22),AD22,
IF(SUMIFS($C23:AA23,$C$11:AA$11,"Balance")=0, $D$993+SUM($B$8:AD$8)-SUMIFS($C23:Z23,$C$11:Z$11,"Payment"),
AD$8))</f>
        <v>0</v>
      </c>
      <c r="AD23" s="66">
        <f t="shared" si="9"/>
        <v>0</v>
      </c>
      <c r="AE23" s="47"/>
      <c r="AF23" s="66">
        <f>IF(OR(AND((AG22-$D$993-SUM($C$8:AG$8)+SUMIFS($C23:AC23,$C$11:AC$11,"Payment"))&lt;=0,SUMIFS($C23:AD23,$C$11:AD$11,"Balance")=0,AD23=0),AG$8&gt;=AG22),AG22,
IF(SUMIFS($C23:AD23,$C$11:AD$11,"Balance")=0, $D$993+SUM($B$8:AG$8)-SUMIFS($C23:AC23,$C$11:AC$11,"Payment"),
AG$8))</f>
        <v>0</v>
      </c>
      <c r="AG23" s="66">
        <f t="shared" si="10"/>
        <v>0</v>
      </c>
      <c r="AH23" s="47"/>
      <c r="AI23" s="66">
        <f>IF(OR(AND((AJ22-$D$993-SUM($C$8:AJ$8)+SUMIFS($C23:AF23,$C$11:AF$11,"Payment"))&lt;=0,SUMIFS($C23:AG23,$C$11:AG$11,"Balance")=0,AG23=0),AJ$8&gt;=AJ22),AJ22,
IF(SUMIFS($C23:AG23,$C$11:AG$11,"Balance")=0, $D$993+SUM($B$8:AJ$8)-SUMIFS($C23:AF23,$C$11:AF$11,"Payment"),
AJ$8))</f>
        <v>0</v>
      </c>
      <c r="AJ23" s="66">
        <f t="shared" si="11"/>
        <v>0</v>
      </c>
      <c r="AK23" s="67"/>
    </row>
    <row r="24" spans="1:37" s="49" customFormat="1" ht="15.6">
      <c r="A24" s="65">
        <v>13</v>
      </c>
      <c r="B24" s="66">
        <f>IF(OR(AND((C23-$D$993-SUM($C$8:C$8))&lt;=0),C$8&gt;=C23),C23, C$8+$D$993)</f>
        <v>0</v>
      </c>
      <c r="C24" s="66">
        <f t="shared" si="0"/>
        <v>0</v>
      </c>
      <c r="D24" s="47"/>
      <c r="E24" s="66">
        <f>IF(OR(AND((F23-$D$993-SUM($C$8:F$8)+SUMIFS(B24:$C24,B$11:$C$11,"Payment"))&lt;=0,SUMIFS($C24:C24,$C$11:C$11,"Balance")=0,C24=0),F$8&gt;=F23),F23,
IF(SUMIFS($C24:C24,$C$11:C$11,"Balance")=0, $D$993+SUM($B$8:F$8)-SUMIFS(B24:$C24,B$11:$C$11,"Payment"),
F$8))</f>
        <v>0</v>
      </c>
      <c r="F24" s="66">
        <f t="shared" si="1"/>
        <v>0</v>
      </c>
      <c r="G24" s="67"/>
      <c r="H24" s="66">
        <f>IF(OR(AND((I23-$D$993-SUM($C$8:I$8)+SUMIFS($C24:E24,$C$11:E$11,"Payment"))&lt;=0,SUMIFS($C24:F24,$C$11:F$11,"Balance")=0,F24=0),I$8&gt;=I23),I23,
IF(SUMIFS($C24:F24,$C$11:F$11,"Balance")=0, $D$993+SUM($B$8:I$8)-SUMIFS($C24:E24,$C$11:E$11,"Payment"),
I$8))</f>
        <v>0</v>
      </c>
      <c r="I24" s="66">
        <f t="shared" si="2"/>
        <v>0</v>
      </c>
      <c r="J24" s="47"/>
      <c r="K24" s="66">
        <f>IF(OR(AND((L23-$D$993-SUM($C$8:L$8)+SUMIFS($C24:H24,$C$11:H$11,"Payment"))&lt;=0,SUMIFS($C24:I24,$C$11:I$11,"Balance")=0,I24=0),L$8&gt;=L23),L23,
IF(SUMIFS($C24:I24,$C$11:I$11,"Balance")=0, $D$993+SUM($B$8:L$8)-SUMIFS($C24:H24,$C$11:H$11,"Payment"),
L$8))</f>
        <v>0</v>
      </c>
      <c r="L24" s="66">
        <f t="shared" si="3"/>
        <v>0</v>
      </c>
      <c r="M24" s="47"/>
      <c r="N24" s="66">
        <f>IF(OR(AND((O23-$D$993-SUM($C$8:O$8)+SUMIFS($C24:K24,$C$11:K$11,"Payment"))&lt;=0,SUMIFS($C24:L24,$C$11:L$11,"Balance")=0,L24=0),O$8&gt;=O23),O23,
IF(SUMIFS($C24:L24,$C$11:L$11,"Balance")=0, $D$993+SUM($B$8:O$8)-SUMIFS($C24:K24,$C$11:K$11,"Payment"),
O$8))</f>
        <v>0</v>
      </c>
      <c r="O24" s="66">
        <f t="shared" si="4"/>
        <v>0</v>
      </c>
      <c r="P24" s="47"/>
      <c r="Q24" s="66">
        <f>IF(OR(AND((R23-$D$993-SUM($C$8:R$8)+SUMIFS($C24:N24,$C$11:N$11,"Payment"))&lt;=0,SUMIFS($C24:O24,$C$11:O$11,"Balance")=0,O24=0),R$8&gt;=R23),R23,
IF(SUMIFS($C24:O24,$C$11:O$11,"Balance")=0, $D$993+SUM($B$8:R$8)-SUMIFS($C24:N24,$C$11:N$11,"Payment"),
R$8))</f>
        <v>0</v>
      </c>
      <c r="R24" s="66">
        <f t="shared" si="5"/>
        <v>0</v>
      </c>
      <c r="S24" s="47"/>
      <c r="T24" s="66">
        <f>IF(OR(AND((U23-$D$993-SUM($C$8:U$8)+SUMIFS($C24:Q24,$C$11:Q$11,"Payment"))&lt;=0,SUMIFS($C24:R24,$C$11:R$11,"Balance")=0,R24=0),U$8&gt;=U23),U23,
IF(SUMIFS($C24:R24,$C$11:R$11,"Balance")=0, $D$993+SUM($B$8:U$8)-SUMIFS($C24:Q24,$C$11:Q$11,"Payment"),
U$8))</f>
        <v>0</v>
      </c>
      <c r="U24" s="66">
        <f t="shared" si="6"/>
        <v>0</v>
      </c>
      <c r="V24" s="47"/>
      <c r="W24" s="66">
        <f>IF(OR(AND((X23-$D$993-SUM($C$8:X$8)+SUMIFS($C24:T24,$C$11:T$11,"Payment"))&lt;=0,SUMIFS($C24:U24,$C$11:U$11,"Balance")=0,U24=0),X$8&gt;=X23),X23,
IF(SUMIFS($C24:U24,$C$11:U$11,"Balance")=0, $D$993+SUM($B$8:X$8)-SUMIFS($C24:T24,$C$11:T$11,"Payment"),
X$8))</f>
        <v>0</v>
      </c>
      <c r="X24" s="66">
        <f t="shared" si="7"/>
        <v>0</v>
      </c>
      <c r="Y24" s="47"/>
      <c r="Z24" s="66">
        <f>IF(OR(AND((AA23-$D$993-SUM($C$8:AA$8)+SUMIFS($C24:W24,$C$11:W$11,"Payment"))&lt;=0,SUMIFS($C24:X24,$C$11:X$11,"Balance")=0,X24=0),AA$8&gt;=AA23),AA23,
IF(SUMIFS($C24:X24,$C$11:X$11,"Balance")=0, $D$993+SUM($B$8:AA$8)-SUMIFS($C24:W24,$C$11:W$11,"Payment"),
AA$8))</f>
        <v>0</v>
      </c>
      <c r="AA24" s="66">
        <f t="shared" si="8"/>
        <v>0</v>
      </c>
      <c r="AB24" s="47"/>
      <c r="AC24" s="66">
        <f>IF(OR(AND((AD23-$D$993-SUM($C$8:AD$8)+SUMIFS($C24:Z24,$C$11:Z$11,"Payment"))&lt;=0,SUMIFS($C24:AA24,$C$11:AA$11,"Balance")=0,AA24=0),AD$8&gt;=AD23),AD23,
IF(SUMIFS($C24:AA24,$C$11:AA$11,"Balance")=0, $D$993+SUM($B$8:AD$8)-SUMIFS($C24:Z24,$C$11:Z$11,"Payment"),
AD$8))</f>
        <v>0</v>
      </c>
      <c r="AD24" s="66">
        <f t="shared" si="9"/>
        <v>0</v>
      </c>
      <c r="AE24" s="47"/>
      <c r="AF24" s="66">
        <f>IF(OR(AND((AG23-$D$993-SUM($C$8:AG$8)+SUMIFS($C24:AC24,$C$11:AC$11,"Payment"))&lt;=0,SUMIFS($C24:AD24,$C$11:AD$11,"Balance")=0,AD24=0),AG$8&gt;=AG23),AG23,
IF(SUMIFS($C24:AD24,$C$11:AD$11,"Balance")=0, $D$993+SUM($B$8:AG$8)-SUMIFS($C24:AC24,$C$11:AC$11,"Payment"),
AG$8))</f>
        <v>0</v>
      </c>
      <c r="AG24" s="66">
        <f t="shared" si="10"/>
        <v>0</v>
      </c>
      <c r="AH24" s="47"/>
      <c r="AI24" s="66">
        <f>IF(OR(AND((AJ23-$D$993-SUM($C$8:AJ$8)+SUMIFS($C24:AF24,$C$11:AF$11,"Payment"))&lt;=0,SUMIFS($C24:AG24,$C$11:AG$11,"Balance")=0,AG24=0),AJ$8&gt;=AJ23),AJ23,
IF(SUMIFS($C24:AG24,$C$11:AG$11,"Balance")=0, $D$993+SUM($B$8:AJ$8)-SUMIFS($C24:AF24,$C$11:AF$11,"Payment"),
AJ$8))</f>
        <v>0</v>
      </c>
      <c r="AJ24" s="66">
        <f t="shared" si="11"/>
        <v>0</v>
      </c>
      <c r="AK24" s="67"/>
    </row>
    <row r="25" spans="1:37" s="49" customFormat="1" ht="15.6">
      <c r="A25" s="65">
        <v>14</v>
      </c>
      <c r="B25" s="66">
        <f>IF(OR(AND((C24-$D$993-SUM($C$8:C$8))&lt;=0),C$8&gt;=C24),C24, C$8+$D$993)</f>
        <v>0</v>
      </c>
      <c r="C25" s="66">
        <f t="shared" si="0"/>
        <v>0</v>
      </c>
      <c r="D25" s="47"/>
      <c r="E25" s="66">
        <f>IF(OR(AND((F24-$D$993-SUM($C$8:F$8)+SUMIFS(B25:$C25,B$11:$C$11,"Payment"))&lt;=0,SUMIFS($C25:C25,$C$11:C$11,"Balance")=0,C25=0),F$8&gt;=F24),F24,
IF(SUMIFS($C25:C25,$C$11:C$11,"Balance")=0, $D$993+SUM($B$8:F$8)-SUMIFS(B25:$C25,B$11:$C$11,"Payment"),
F$8))</f>
        <v>0</v>
      </c>
      <c r="F25" s="66">
        <f t="shared" si="1"/>
        <v>0</v>
      </c>
      <c r="G25" s="67"/>
      <c r="H25" s="66">
        <f>IF(OR(AND((I24-$D$993-SUM($C$8:I$8)+SUMIFS($C25:E25,$C$11:E$11,"Payment"))&lt;=0,SUMIFS($C25:F25,$C$11:F$11,"Balance")=0,F25=0),I$8&gt;=I24),I24,
IF(SUMIFS($C25:F25,$C$11:F$11,"Balance")=0, $D$993+SUM($B$8:I$8)-SUMIFS($C25:E25,$C$11:E$11,"Payment"),
I$8))</f>
        <v>0</v>
      </c>
      <c r="I25" s="102">
        <f t="shared" si="2"/>
        <v>0</v>
      </c>
      <c r="J25" s="47"/>
      <c r="K25" s="66">
        <f>IF(OR(AND((L24-$D$993-SUM($C$8:L$8)+SUMIFS($C25:H25,$C$11:H$11,"Payment"))&lt;=0,SUMIFS($C25:I25,$C$11:I$11,"Balance")=0,I25=0),L$8&gt;=L24),L24,
IF(SUMIFS($C25:I25,$C$11:I$11,"Balance")=0, $D$993+SUM($B$8:L$8)-SUMIFS($C25:H25,$C$11:H$11,"Payment"),
L$8))</f>
        <v>0</v>
      </c>
      <c r="L25" s="66">
        <f t="shared" si="3"/>
        <v>0</v>
      </c>
      <c r="M25" s="47"/>
      <c r="N25" s="66">
        <f>IF(OR(AND((O24-$D$993-SUM($C$8:O$8)+SUMIFS($C25:K25,$C$11:K$11,"Payment"))&lt;=0,SUMIFS($C25:L25,$C$11:L$11,"Balance")=0,L25=0),O$8&gt;=O24),O24,
IF(SUMIFS($C25:L25,$C$11:L$11,"Balance")=0, $D$993+SUM($B$8:O$8)-SUMIFS($C25:K25,$C$11:K$11,"Payment"),
O$8))</f>
        <v>0</v>
      </c>
      <c r="O25" s="66">
        <f t="shared" si="4"/>
        <v>0</v>
      </c>
      <c r="P25" s="47"/>
      <c r="Q25" s="66">
        <f>IF(OR(AND((R24-$D$993-SUM($C$8:R$8)+SUMIFS($C25:N25,$C$11:N$11,"Payment"))&lt;=0,SUMIFS($C25:O25,$C$11:O$11,"Balance")=0,O25=0),R$8&gt;=R24),R24,
IF(SUMIFS($C25:O25,$C$11:O$11,"Balance")=0, $D$993+SUM($B$8:R$8)-SUMIFS($C25:N25,$C$11:N$11,"Payment"),
R$8))</f>
        <v>0</v>
      </c>
      <c r="R25" s="66">
        <f t="shared" si="5"/>
        <v>0</v>
      </c>
      <c r="S25" s="47"/>
      <c r="T25" s="66">
        <f>IF(OR(AND((U24-$D$993-SUM($C$8:U$8)+SUMIFS($C25:Q25,$C$11:Q$11,"Payment"))&lt;=0,SUMIFS($C25:R25,$C$11:R$11,"Balance")=0,R25=0),U$8&gt;=U24),U24,
IF(SUMIFS($C25:R25,$C$11:R$11,"Balance")=0, $D$993+SUM($B$8:U$8)-SUMIFS($C25:Q25,$C$11:Q$11,"Payment"),
U$8))</f>
        <v>0</v>
      </c>
      <c r="U25" s="66">
        <f t="shared" si="6"/>
        <v>0</v>
      </c>
      <c r="V25" s="47"/>
      <c r="W25" s="66">
        <f>IF(OR(AND((X24-$D$993-SUM($C$8:X$8)+SUMIFS($C25:T25,$C$11:T$11,"Payment"))&lt;=0,SUMIFS($C25:U25,$C$11:U$11,"Balance")=0,U25=0),X$8&gt;=X24),X24,
IF(SUMIFS($C25:U25,$C$11:U$11,"Balance")=0, $D$993+SUM($B$8:X$8)-SUMIFS($C25:T25,$C$11:T$11,"Payment"),
X$8))</f>
        <v>0</v>
      </c>
      <c r="X25" s="66">
        <f t="shared" si="7"/>
        <v>0</v>
      </c>
      <c r="Y25" s="47"/>
      <c r="Z25" s="66">
        <f>IF(OR(AND((AA24-$D$993-SUM($C$8:AA$8)+SUMIFS($C25:W25,$C$11:W$11,"Payment"))&lt;=0,SUMIFS($C25:X25,$C$11:X$11,"Balance")=0,X25=0),AA$8&gt;=AA24),AA24,
IF(SUMIFS($C25:X25,$C$11:X$11,"Balance")=0, $D$993+SUM($B$8:AA$8)-SUMIFS($C25:W25,$C$11:W$11,"Payment"),
AA$8))</f>
        <v>0</v>
      </c>
      <c r="AA25" s="66">
        <f t="shared" si="8"/>
        <v>0</v>
      </c>
      <c r="AB25" s="47"/>
      <c r="AC25" s="66">
        <f>IF(OR(AND((AD24-$D$993-SUM($C$8:AD$8)+SUMIFS($C25:Z25,$C$11:Z$11,"Payment"))&lt;=0,SUMIFS($C25:AA25,$C$11:AA$11,"Balance")=0,AA25=0),AD$8&gt;=AD24),AD24,
IF(SUMIFS($C25:AA25,$C$11:AA$11,"Balance")=0, $D$993+SUM($B$8:AD$8)-SUMIFS($C25:Z25,$C$11:Z$11,"Payment"),
AD$8))</f>
        <v>0</v>
      </c>
      <c r="AD25" s="66">
        <f t="shared" si="9"/>
        <v>0</v>
      </c>
      <c r="AE25" s="47"/>
      <c r="AF25" s="66">
        <f>IF(OR(AND((AG24-$D$993-SUM($C$8:AG$8)+SUMIFS($C25:AC25,$C$11:AC$11,"Payment"))&lt;=0,SUMIFS($C25:AD25,$C$11:AD$11,"Balance")=0,AD25=0),AG$8&gt;=AG24),AG24,
IF(SUMIFS($C25:AD25,$C$11:AD$11,"Balance")=0, $D$993+SUM($B$8:AG$8)-SUMIFS($C25:AC25,$C$11:AC$11,"Payment"),
AG$8))</f>
        <v>0</v>
      </c>
      <c r="AG25" s="66">
        <f t="shared" si="10"/>
        <v>0</v>
      </c>
      <c r="AH25" s="47"/>
      <c r="AI25" s="66">
        <f>IF(OR(AND((AJ24-$D$993-SUM($C$8:AJ$8)+SUMIFS($C25:AF25,$C$11:AF$11,"Payment"))&lt;=0,SUMIFS($C25:AG25,$C$11:AG$11,"Balance")=0,AG25=0),AJ$8&gt;=AJ24),AJ24,
IF(SUMIFS($C25:AG25,$C$11:AG$11,"Balance")=0, $D$993+SUM($B$8:AJ$8)-SUMIFS($C25:AF25,$C$11:AF$11,"Payment"),
AJ$8))</f>
        <v>0</v>
      </c>
      <c r="AJ25" s="66">
        <f t="shared" si="11"/>
        <v>0</v>
      </c>
      <c r="AK25" s="67"/>
    </row>
    <row r="26" spans="1:37" s="49" customFormat="1" ht="15.6">
      <c r="A26" s="65">
        <v>15</v>
      </c>
      <c r="B26" s="66">
        <f>IF(OR(AND((C25-$D$993-SUM($C$8:C$8))&lt;=0),C$8&gt;=C25),C25, C$8+$D$993)</f>
        <v>0</v>
      </c>
      <c r="C26" s="66">
        <f t="shared" si="0"/>
        <v>0</v>
      </c>
      <c r="D26" s="67"/>
      <c r="E26" s="66">
        <f>IF(OR(AND((F25-$D$993-SUM($C$8:F$8)+SUMIFS(B26:$C26,B$11:$C$11,"Payment"))&lt;=0,SUMIFS($C26:C26,$C$11:C$11,"Balance")=0,C26=0),F$8&gt;=F25),F25,
IF(SUMIFS($C26:C26,$C$11:C$11,"Balance")=0, $D$993+SUM($B$8:F$8)-SUMIFS(B26:$C26,B$11:$C$11,"Payment"),
F$8))</f>
        <v>0</v>
      </c>
      <c r="F26" s="66">
        <f t="shared" si="1"/>
        <v>0</v>
      </c>
      <c r="G26" s="67"/>
      <c r="H26" s="66">
        <f>IF(OR(AND((I25-$D$993-SUM($C$8:I$8)+SUMIFS($C26:E26,$C$11:E$11,"Payment"))&lt;=0,SUMIFS($C26:F26,$C$11:F$11,"Balance")=0,F26=0),I$8&gt;=I25),I25,
IF(SUMIFS($C26:F26,$C$11:F$11,"Balance")=0, $D$993+SUM($B$8:I$8)-SUMIFS($C26:E26,$C$11:E$11,"Payment"),
I$8))</f>
        <v>0</v>
      </c>
      <c r="I26" s="66">
        <f t="shared" si="2"/>
        <v>0</v>
      </c>
      <c r="J26" s="47"/>
      <c r="K26" s="66">
        <f>IF(OR(AND((L25-$D$993-SUM($C$8:L$8)+SUMIFS($C26:H26,$C$11:H$11,"Payment"))&lt;=0,SUMIFS($C26:I26,$C$11:I$11,"Balance")=0,I26=0),L$8&gt;=L25),L25,
IF(SUMIFS($C26:I26,$C$11:I$11,"Balance")=0, $D$993+SUM($B$8:L$8)-SUMIFS($C26:H26,$C$11:H$11,"Payment"),
L$8))</f>
        <v>0</v>
      </c>
      <c r="L26" s="66">
        <f t="shared" si="3"/>
        <v>0</v>
      </c>
      <c r="M26" s="47"/>
      <c r="N26" s="66">
        <f>IF(OR(AND((O25-$D$993-SUM($C$8:O$8)+SUMIFS($C26:K26,$C$11:K$11,"Payment"))&lt;=0,SUMIFS($C26:L26,$C$11:L$11,"Balance")=0,L26=0),O$8&gt;=O25),O25,
IF(SUMIFS($C26:L26,$C$11:L$11,"Balance")=0, $D$993+SUM($B$8:O$8)-SUMIFS($C26:K26,$C$11:K$11,"Payment"),
O$8))</f>
        <v>0</v>
      </c>
      <c r="O26" s="66">
        <f t="shared" si="4"/>
        <v>0</v>
      </c>
      <c r="P26" s="47"/>
      <c r="Q26" s="66">
        <f>IF(OR(AND((R25-$D$993-SUM($C$8:R$8)+SUMIFS($C26:N26,$C$11:N$11,"Payment"))&lt;=0,SUMIFS($C26:O26,$C$11:O$11,"Balance")=0,O26=0),R$8&gt;=R25),R25,
IF(SUMIFS($C26:O26,$C$11:O$11,"Balance")=0, $D$993+SUM($B$8:R$8)-SUMIFS($C26:N26,$C$11:N$11,"Payment"),
R$8))</f>
        <v>0</v>
      </c>
      <c r="R26" s="66">
        <f t="shared" si="5"/>
        <v>0</v>
      </c>
      <c r="S26" s="47"/>
      <c r="T26" s="66">
        <f>IF(OR(AND((U25-$D$993-SUM($C$8:U$8)+SUMIFS($C26:Q26,$C$11:Q$11,"Payment"))&lt;=0,SUMIFS($C26:R26,$C$11:R$11,"Balance")=0,R26=0),U$8&gt;=U25),U25,
IF(SUMIFS($C26:R26,$C$11:R$11,"Balance")=0, $D$993+SUM($B$8:U$8)-SUMIFS($C26:Q26,$C$11:Q$11,"Payment"),
U$8))</f>
        <v>0</v>
      </c>
      <c r="U26" s="66">
        <f t="shared" si="6"/>
        <v>0</v>
      </c>
      <c r="V26" s="47"/>
      <c r="W26" s="66">
        <f>IF(OR(AND((X25-$D$993-SUM($C$8:X$8)+SUMIFS($C26:T26,$C$11:T$11,"Payment"))&lt;=0,SUMIFS($C26:U26,$C$11:U$11,"Balance")=0,U26=0),X$8&gt;=X25),X25,
IF(SUMIFS($C26:U26,$C$11:U$11,"Balance")=0, $D$993+SUM($B$8:X$8)-SUMIFS($C26:T26,$C$11:T$11,"Payment"),
X$8))</f>
        <v>0</v>
      </c>
      <c r="X26" s="66">
        <f t="shared" si="7"/>
        <v>0</v>
      </c>
      <c r="Y26" s="47"/>
      <c r="Z26" s="66">
        <f>IF(OR(AND((AA25-$D$993-SUM($C$8:AA$8)+SUMIFS($C26:W26,$C$11:W$11,"Payment"))&lt;=0,SUMIFS($C26:X26,$C$11:X$11,"Balance")=0,X26=0),AA$8&gt;=AA25),AA25,
IF(SUMIFS($C26:X26,$C$11:X$11,"Balance")=0, $D$993+SUM($B$8:AA$8)-SUMIFS($C26:W26,$C$11:W$11,"Payment"),
AA$8))</f>
        <v>0</v>
      </c>
      <c r="AA26" s="66">
        <f t="shared" si="8"/>
        <v>0</v>
      </c>
      <c r="AB26" s="47"/>
      <c r="AC26" s="66">
        <f>IF(OR(AND((AD25-$D$993-SUM($C$8:AD$8)+SUMIFS($C26:Z26,$C$11:Z$11,"Payment"))&lt;=0,SUMIFS($C26:AA26,$C$11:AA$11,"Balance")=0,AA26=0),AD$8&gt;=AD25),AD25,
IF(SUMIFS($C26:AA26,$C$11:AA$11,"Balance")=0, $D$993+SUM($B$8:AD$8)-SUMIFS($C26:Z26,$C$11:Z$11,"Payment"),
AD$8))</f>
        <v>0</v>
      </c>
      <c r="AD26" s="66">
        <f t="shared" si="9"/>
        <v>0</v>
      </c>
      <c r="AE26" s="47"/>
      <c r="AF26" s="66">
        <f>IF(OR(AND((AG25-$D$993-SUM($C$8:AG$8)+SUMIFS($C26:AC26,$C$11:AC$11,"Payment"))&lt;=0,SUMIFS($C26:AD26,$C$11:AD$11,"Balance")=0,AD26=0),AG$8&gt;=AG25),AG25,
IF(SUMIFS($C26:AD26,$C$11:AD$11,"Balance")=0, $D$993+SUM($B$8:AG$8)-SUMIFS($C26:AC26,$C$11:AC$11,"Payment"),
AG$8))</f>
        <v>0</v>
      </c>
      <c r="AG26" s="66">
        <f t="shared" si="10"/>
        <v>0</v>
      </c>
      <c r="AH26" s="47"/>
      <c r="AI26" s="66">
        <f>IF(OR(AND((AJ25-$D$993-SUM($C$8:AJ$8)+SUMIFS($C26:AF26,$C$11:AF$11,"Payment"))&lt;=0,SUMIFS($C26:AG26,$C$11:AG$11,"Balance")=0,AG26=0),AJ$8&gt;=AJ25),AJ25,
IF(SUMIFS($C26:AG26,$C$11:AG$11,"Balance")=0, $D$993+SUM($B$8:AJ$8)-SUMIFS($C26:AF26,$C$11:AF$11,"Payment"),
AJ$8))</f>
        <v>0</v>
      </c>
      <c r="AJ26" s="66">
        <f t="shared" si="11"/>
        <v>0</v>
      </c>
      <c r="AK26" s="67"/>
    </row>
    <row r="27" spans="1:37" s="49" customFormat="1" ht="15.6">
      <c r="A27" s="65">
        <v>16</v>
      </c>
      <c r="B27" s="66">
        <f>IF(OR(AND((C26-$D$993-SUM($C$8:C$8))&lt;=0),C$8&gt;=C26),C26, C$8+$D$993)</f>
        <v>0</v>
      </c>
      <c r="C27" s="66">
        <f t="shared" si="0"/>
        <v>0</v>
      </c>
      <c r="D27" s="67"/>
      <c r="E27" s="66">
        <f>IF(OR(AND((F26-$D$993-SUM($C$8:F$8)+SUMIFS(B27:$C27,B$11:$C$11,"Payment"))&lt;=0,SUMIFS($C27:C27,$C$11:C$11,"Balance")=0,C27=0),F$8&gt;=F26),F26,
IF(SUMIFS($C27:C27,$C$11:C$11,"Balance")=0, $D$993+SUM($B$8:F$8)-SUMIFS(B27:$C27,B$11:$C$11,"Payment"),
F$8))</f>
        <v>0</v>
      </c>
      <c r="F27" s="66">
        <f t="shared" si="1"/>
        <v>0</v>
      </c>
      <c r="G27" s="67"/>
      <c r="H27" s="66">
        <f>IF(OR(AND((I26-$D$993-SUM($C$8:I$8)+SUMIFS($C27:E27,$C$11:E$11,"Payment"))&lt;=0,SUMIFS($C27:F27,$C$11:F$11,"Balance")=0,F27=0),I$8&gt;=I26),I26,
IF(SUMIFS($C27:F27,$C$11:F$11,"Balance")=0, $D$993+SUM($B$8:I$8)-SUMIFS($C27:E27,$C$11:E$11,"Payment"),
I$8))</f>
        <v>0</v>
      </c>
      <c r="I27" s="66">
        <f t="shared" si="2"/>
        <v>0</v>
      </c>
      <c r="J27" s="47"/>
      <c r="K27" s="66">
        <f>IF(OR(AND((L26-$D$993-SUM($C$8:L$8)+SUMIFS($C27:H27,$C$11:H$11,"Payment"))&lt;=0,SUMIFS($C27:I27,$C$11:I$11,"Balance")=0,I27=0),L$8&gt;=L26),L26,
IF(SUMIFS($C27:I27,$C$11:I$11,"Balance")=0, $D$993+SUM($B$8:L$8)-SUMIFS($C27:H27,$C$11:H$11,"Payment"),
L$8))</f>
        <v>0</v>
      </c>
      <c r="L27" s="102">
        <f t="shared" si="3"/>
        <v>0</v>
      </c>
      <c r="M27" s="47"/>
      <c r="N27" s="66">
        <f>IF(OR(AND((O26-$D$993-SUM($C$8:O$8)+SUMIFS($C27:K27,$C$11:K$11,"Payment"))&lt;=0,SUMIFS($C27:L27,$C$11:L$11,"Balance")=0,L27=0),O$8&gt;=O26),O26,
IF(SUMIFS($C27:L27,$C$11:L$11,"Balance")=0, $D$993+SUM($B$8:O$8)-SUMIFS($C27:K27,$C$11:K$11,"Payment"),
O$8))</f>
        <v>0</v>
      </c>
      <c r="O27" s="66">
        <f t="shared" si="4"/>
        <v>0</v>
      </c>
      <c r="P27" s="47"/>
      <c r="Q27" s="66">
        <f>IF(OR(AND((R26-$D$993-SUM($C$8:R$8)+SUMIFS($C27:N27,$C$11:N$11,"Payment"))&lt;=0,SUMIFS($C27:O27,$C$11:O$11,"Balance")=0,O27=0),R$8&gt;=R26),R26,
IF(SUMIFS($C27:O27,$C$11:O$11,"Balance")=0, $D$993+SUM($B$8:R$8)-SUMIFS($C27:N27,$C$11:N$11,"Payment"),
R$8))</f>
        <v>0</v>
      </c>
      <c r="R27" s="66">
        <f t="shared" si="5"/>
        <v>0</v>
      </c>
      <c r="S27" s="47"/>
      <c r="T27" s="66">
        <f>IF(OR(AND((U26-$D$993-SUM($C$8:U$8)+SUMIFS($C27:Q27,$C$11:Q$11,"Payment"))&lt;=0,SUMIFS($C27:R27,$C$11:R$11,"Balance")=0,R27=0),U$8&gt;=U26),U26,
IF(SUMIFS($C27:R27,$C$11:R$11,"Balance")=0, $D$993+SUM($B$8:U$8)-SUMIFS($C27:Q27,$C$11:Q$11,"Payment"),
U$8))</f>
        <v>0</v>
      </c>
      <c r="U27" s="66">
        <f t="shared" si="6"/>
        <v>0</v>
      </c>
      <c r="V27" s="47"/>
      <c r="W27" s="66">
        <f>IF(OR(AND((X26-$D$993-SUM($C$8:X$8)+SUMIFS($C27:T27,$C$11:T$11,"Payment"))&lt;=0,SUMIFS($C27:U27,$C$11:U$11,"Balance")=0,U27=0),X$8&gt;=X26),X26,
IF(SUMIFS($C27:U27,$C$11:U$11,"Balance")=0, $D$993+SUM($B$8:X$8)-SUMIFS($C27:T27,$C$11:T$11,"Payment"),
X$8))</f>
        <v>0</v>
      </c>
      <c r="X27" s="66">
        <f t="shared" si="7"/>
        <v>0</v>
      </c>
      <c r="Y27" s="47"/>
      <c r="Z27" s="66">
        <f>IF(OR(AND((AA26-$D$993-SUM($C$8:AA$8)+SUMIFS($C27:W27,$C$11:W$11,"Payment"))&lt;=0,SUMIFS($C27:X27,$C$11:X$11,"Balance")=0,X27=0),AA$8&gt;=AA26),AA26,
IF(SUMIFS($C27:X27,$C$11:X$11,"Balance")=0, $D$993+SUM($B$8:AA$8)-SUMIFS($C27:W27,$C$11:W$11,"Payment"),
AA$8))</f>
        <v>0</v>
      </c>
      <c r="AA27" s="66">
        <f t="shared" si="8"/>
        <v>0</v>
      </c>
      <c r="AB27" s="47"/>
      <c r="AC27" s="66">
        <f>IF(OR(AND((AD26-$D$993-SUM($C$8:AD$8)+SUMIFS($C27:Z27,$C$11:Z$11,"Payment"))&lt;=0,SUMIFS($C27:AA27,$C$11:AA$11,"Balance")=0,AA27=0),AD$8&gt;=AD26),AD26,
IF(SUMIFS($C27:AA27,$C$11:AA$11,"Balance")=0, $D$993+SUM($B$8:AD$8)-SUMIFS($C27:Z27,$C$11:Z$11,"Payment"),
AD$8))</f>
        <v>0</v>
      </c>
      <c r="AD27" s="66">
        <f t="shared" si="9"/>
        <v>0</v>
      </c>
      <c r="AE27" s="47"/>
      <c r="AF27" s="66">
        <f>IF(OR(AND((AG26-$D$993-SUM($C$8:AG$8)+SUMIFS($C27:AC27,$C$11:AC$11,"Payment"))&lt;=0,SUMIFS($C27:AD27,$C$11:AD$11,"Balance")=0,AD27=0),AG$8&gt;=AG26),AG26,
IF(SUMIFS($C27:AD27,$C$11:AD$11,"Balance")=0, $D$993+SUM($B$8:AG$8)-SUMIFS($C27:AC27,$C$11:AC$11,"Payment"),
AG$8))</f>
        <v>0</v>
      </c>
      <c r="AG27" s="66">
        <f t="shared" si="10"/>
        <v>0</v>
      </c>
      <c r="AH27" s="47"/>
      <c r="AI27" s="66">
        <f>IF(OR(AND((AJ26-$D$993-SUM($C$8:AJ$8)+SUMIFS($C27:AF27,$C$11:AF$11,"Payment"))&lt;=0,SUMIFS($C27:AG27,$C$11:AG$11,"Balance")=0,AG27=0),AJ$8&gt;=AJ26),AJ26,
IF(SUMIFS($C27:AG27,$C$11:AG$11,"Balance")=0, $D$993+SUM($B$8:AJ$8)-SUMIFS($C27:AF27,$C$11:AF$11,"Payment"),
AJ$8))</f>
        <v>0</v>
      </c>
      <c r="AJ27" s="66">
        <f t="shared" si="11"/>
        <v>0</v>
      </c>
      <c r="AK27" s="67"/>
    </row>
    <row r="28" spans="1:37" s="49" customFormat="1" ht="15.6">
      <c r="A28" s="65">
        <v>17</v>
      </c>
      <c r="B28" s="66">
        <f>IF(OR(AND((C27-$D$993-SUM($C$8:C$8))&lt;=0),C$8&gt;=C27),C27, C$8+$D$993)</f>
        <v>0</v>
      </c>
      <c r="C28" s="66">
        <f t="shared" si="0"/>
        <v>0</v>
      </c>
      <c r="D28" s="67"/>
      <c r="E28" s="66">
        <f>IF(OR(AND((F27-$D$993-SUM($C$8:F$8)+SUMIFS(B28:$C28,B$11:$C$11,"Payment"))&lt;=0,SUMIFS($C28:C28,$C$11:C$11,"Balance")=0,C28=0),F$8&gt;=F27),F27,
IF(SUMIFS($C28:C28,$C$11:C$11,"Balance")=0, $D$993+SUM($B$8:F$8)-SUMIFS(B28:$C28,B$11:$C$11,"Payment"),
F$8))</f>
        <v>0</v>
      </c>
      <c r="F28" s="66">
        <f t="shared" si="1"/>
        <v>0</v>
      </c>
      <c r="G28" s="67"/>
      <c r="H28" s="66">
        <f>IF(OR(AND((I27-$D$993-SUM($C$8:I$8)+SUMIFS($C28:E28,$C$11:E$11,"Payment"))&lt;=0,SUMIFS($C28:F28,$C$11:F$11,"Balance")=0,F28=0),I$8&gt;=I27),I27,
IF(SUMIFS($C28:F28,$C$11:F$11,"Balance")=0, $D$993+SUM($B$8:I$8)-SUMIFS($C28:E28,$C$11:E$11,"Payment"),
I$8))</f>
        <v>0</v>
      </c>
      <c r="I28" s="66">
        <f t="shared" si="2"/>
        <v>0</v>
      </c>
      <c r="J28" s="47"/>
      <c r="K28" s="66">
        <f>IF(OR(AND((L27-$D$993-SUM($C$8:L$8)+SUMIFS($C28:H28,$C$11:H$11,"Payment"))&lt;=0,SUMIFS($C28:I28,$C$11:I$11,"Balance")=0,I28=0),L$8&gt;=L27),L27,
IF(SUMIFS($C28:I28,$C$11:I$11,"Balance")=0, $D$993+SUM($B$8:L$8)-SUMIFS($C28:H28,$C$11:H$11,"Payment"),
L$8))</f>
        <v>0</v>
      </c>
      <c r="L28" s="66">
        <f t="shared" si="3"/>
        <v>0</v>
      </c>
      <c r="M28" s="47"/>
      <c r="N28" s="66">
        <f>IF(OR(AND((O27-$D$993-SUM($C$8:O$8)+SUMIFS($C28:K28,$C$11:K$11,"Payment"))&lt;=0,SUMIFS($C28:L28,$C$11:L$11,"Balance")=0,L28=0),O$8&gt;=O27),O27,
IF(SUMIFS($C28:L28,$C$11:L$11,"Balance")=0, $D$993+SUM($B$8:O$8)-SUMIFS($C28:K28,$C$11:K$11,"Payment"),
O$8))</f>
        <v>0</v>
      </c>
      <c r="O28" s="66">
        <f t="shared" si="4"/>
        <v>0</v>
      </c>
      <c r="P28" s="47"/>
      <c r="Q28" s="66">
        <f>IF(OR(AND((R27-$D$993-SUM($C$8:R$8)+SUMIFS($C28:N28,$C$11:N$11,"Payment"))&lt;=0,SUMIFS($C28:O28,$C$11:O$11,"Balance")=0,O28=0),R$8&gt;=R27),R27,
IF(SUMIFS($C28:O28,$C$11:O$11,"Balance")=0, $D$993+SUM($B$8:R$8)-SUMIFS($C28:N28,$C$11:N$11,"Payment"),
R$8))</f>
        <v>0</v>
      </c>
      <c r="R28" s="66">
        <f t="shared" si="5"/>
        <v>0</v>
      </c>
      <c r="S28" s="47"/>
      <c r="T28" s="66">
        <f>IF(OR(AND((U27-$D$993-SUM($C$8:U$8)+SUMIFS($C28:Q28,$C$11:Q$11,"Payment"))&lt;=0,SUMIFS($C28:R28,$C$11:R$11,"Balance")=0,R28=0),U$8&gt;=U27),U27,
IF(SUMIFS($C28:R28,$C$11:R$11,"Balance")=0, $D$993+SUM($B$8:U$8)-SUMIFS($C28:Q28,$C$11:Q$11,"Payment"),
U$8))</f>
        <v>0</v>
      </c>
      <c r="U28" s="66">
        <f t="shared" si="6"/>
        <v>0</v>
      </c>
      <c r="V28" s="47"/>
      <c r="W28" s="66">
        <f>IF(OR(AND((X27-$D$993-SUM($C$8:X$8)+SUMIFS($C28:T28,$C$11:T$11,"Payment"))&lt;=0,SUMIFS($C28:U28,$C$11:U$11,"Balance")=0,U28=0),X$8&gt;=X27),X27,
IF(SUMIFS($C28:U28,$C$11:U$11,"Balance")=0, $D$993+SUM($B$8:X$8)-SUMIFS($C28:T28,$C$11:T$11,"Payment"),
X$8))</f>
        <v>0</v>
      </c>
      <c r="X28" s="66">
        <f t="shared" si="7"/>
        <v>0</v>
      </c>
      <c r="Y28" s="47"/>
      <c r="Z28" s="66">
        <f>IF(OR(AND((AA27-$D$993-SUM($C$8:AA$8)+SUMIFS($C28:W28,$C$11:W$11,"Payment"))&lt;=0,SUMIFS($C28:X28,$C$11:X$11,"Balance")=0,X28=0),AA$8&gt;=AA27),AA27,
IF(SUMIFS($C28:X28,$C$11:X$11,"Balance")=0, $D$993+SUM($B$8:AA$8)-SUMIFS($C28:W28,$C$11:W$11,"Payment"),
AA$8))</f>
        <v>0</v>
      </c>
      <c r="AA28" s="66">
        <f t="shared" si="8"/>
        <v>0</v>
      </c>
      <c r="AB28" s="47"/>
      <c r="AC28" s="66">
        <f>IF(OR(AND((AD27-$D$993-SUM($C$8:AD$8)+SUMIFS($C28:Z28,$C$11:Z$11,"Payment"))&lt;=0,SUMIFS($C28:AA28,$C$11:AA$11,"Balance")=0,AA28=0),AD$8&gt;=AD27),AD27,
IF(SUMIFS($C28:AA28,$C$11:AA$11,"Balance")=0, $D$993+SUM($B$8:AD$8)-SUMIFS($C28:Z28,$C$11:Z$11,"Payment"),
AD$8))</f>
        <v>0</v>
      </c>
      <c r="AD28" s="66">
        <f t="shared" si="9"/>
        <v>0</v>
      </c>
      <c r="AE28" s="47"/>
      <c r="AF28" s="66">
        <f>IF(OR(AND((AG27-$D$993-SUM($C$8:AG$8)+SUMIFS($C28:AC28,$C$11:AC$11,"Payment"))&lt;=0,SUMIFS($C28:AD28,$C$11:AD$11,"Balance")=0,AD28=0),AG$8&gt;=AG27),AG27,
IF(SUMIFS($C28:AD28,$C$11:AD$11,"Balance")=0, $D$993+SUM($B$8:AG$8)-SUMIFS($C28:AC28,$C$11:AC$11,"Payment"),
AG$8))</f>
        <v>0</v>
      </c>
      <c r="AG28" s="66">
        <f t="shared" si="10"/>
        <v>0</v>
      </c>
      <c r="AH28" s="47"/>
      <c r="AI28" s="66">
        <f>IF(OR(AND((AJ27-$D$993-SUM($C$8:AJ$8)+SUMIFS($C28:AF28,$C$11:AF$11,"Payment"))&lt;=0,SUMIFS($C28:AG28,$C$11:AG$11,"Balance")=0,AG28=0),AJ$8&gt;=AJ27),AJ27,
IF(SUMIFS($C28:AG28,$C$11:AG$11,"Balance")=0, $D$993+SUM($B$8:AJ$8)-SUMIFS($C28:AF28,$C$11:AF$11,"Payment"),
AJ$8))</f>
        <v>0</v>
      </c>
      <c r="AJ28" s="66">
        <f t="shared" si="11"/>
        <v>0</v>
      </c>
      <c r="AK28" s="67"/>
    </row>
    <row r="29" spans="1:37" s="49" customFormat="1" ht="15.6">
      <c r="A29" s="65">
        <v>18</v>
      </c>
      <c r="B29" s="66">
        <f>IF(OR(AND((C28-$D$993-SUM($C$8:C$8))&lt;=0),C$8&gt;=C28),C28, C$8+$D$993)</f>
        <v>0</v>
      </c>
      <c r="C29" s="66">
        <f t="shared" si="0"/>
        <v>0</v>
      </c>
      <c r="D29" s="67"/>
      <c r="E29" s="66">
        <f>IF(OR(AND((F28-$D$993-SUM($C$8:F$8)+SUMIFS(B29:$C29,B$11:$C$11,"Payment"))&lt;=0,SUMIFS($C29:C29,$C$11:C$11,"Balance")=0,C29=0),F$8&gt;=F28),F28,
IF(SUMIFS($C29:C29,$C$11:C$11,"Balance")=0, $D$993+SUM($B$8:F$8)-SUMIFS(B29:$C29,B$11:$C$11,"Payment"),
F$8))</f>
        <v>0</v>
      </c>
      <c r="F29" s="66">
        <f t="shared" si="1"/>
        <v>0</v>
      </c>
      <c r="G29" s="67"/>
      <c r="H29" s="66">
        <f>IF(OR(AND((I28-$D$993-SUM($C$8:I$8)+SUMIFS($C29:E29,$C$11:E$11,"Payment"))&lt;=0,SUMIFS($C29:F29,$C$11:F$11,"Balance")=0,F29=0),I$8&gt;=I28),I28,
IF(SUMIFS($C29:F29,$C$11:F$11,"Balance")=0, $D$993+SUM($B$8:I$8)-SUMIFS($C29:E29,$C$11:E$11,"Payment"),
I$8))</f>
        <v>0</v>
      </c>
      <c r="I29" s="66">
        <f t="shared" si="2"/>
        <v>0</v>
      </c>
      <c r="J29" s="47"/>
      <c r="K29" s="66">
        <f>IF(OR(AND((L28-$D$993-SUM($C$8:L$8)+SUMIFS($C29:H29,$C$11:H$11,"Payment"))&lt;=0,SUMIFS($C29:I29,$C$11:I$11,"Balance")=0,I29=0),L$8&gt;=L28),L28,
IF(SUMIFS($C29:I29,$C$11:I$11,"Balance")=0, $D$993+SUM($B$8:L$8)-SUMIFS($C29:H29,$C$11:H$11,"Payment"),
L$8))</f>
        <v>0</v>
      </c>
      <c r="L29" s="66">
        <f t="shared" si="3"/>
        <v>0</v>
      </c>
      <c r="M29" s="47"/>
      <c r="N29" s="66">
        <f>IF(OR(AND((O28-$D$993-SUM($C$8:O$8)+SUMIFS($C29:K29,$C$11:K$11,"Payment"))&lt;=0,SUMIFS($C29:L29,$C$11:L$11,"Balance")=0,L29=0),O$8&gt;=O28),O28,
IF(SUMIFS($C29:L29,$C$11:L$11,"Balance")=0, $D$993+SUM($B$8:O$8)-SUMIFS($C29:K29,$C$11:K$11,"Payment"),
O$8))</f>
        <v>0</v>
      </c>
      <c r="O29" s="66">
        <f t="shared" si="4"/>
        <v>0</v>
      </c>
      <c r="P29" s="47"/>
      <c r="Q29" s="66">
        <f>IF(OR(AND((R28-$D$993-SUM($C$8:R$8)+SUMIFS($C29:N29,$C$11:N$11,"Payment"))&lt;=0,SUMIFS($C29:O29,$C$11:O$11,"Balance")=0,O29=0),R$8&gt;=R28),R28,
IF(SUMIFS($C29:O29,$C$11:O$11,"Balance")=0, $D$993+SUM($B$8:R$8)-SUMIFS($C29:N29,$C$11:N$11,"Payment"),
R$8))</f>
        <v>0</v>
      </c>
      <c r="R29" s="66">
        <f t="shared" si="5"/>
        <v>0</v>
      </c>
      <c r="S29" s="47"/>
      <c r="T29" s="66">
        <f>IF(OR(AND((U28-$D$993-SUM($C$8:U$8)+SUMIFS($C29:Q29,$C$11:Q$11,"Payment"))&lt;=0,SUMIFS($C29:R29,$C$11:R$11,"Balance")=0,R29=0),U$8&gt;=U28),U28,
IF(SUMIFS($C29:R29,$C$11:R$11,"Balance")=0, $D$993+SUM($B$8:U$8)-SUMIFS($C29:Q29,$C$11:Q$11,"Payment"),
U$8))</f>
        <v>0</v>
      </c>
      <c r="U29" s="66">
        <f t="shared" si="6"/>
        <v>0</v>
      </c>
      <c r="V29" s="47"/>
      <c r="W29" s="66">
        <f>IF(OR(AND((X28-$D$993-SUM($C$8:X$8)+SUMIFS($C29:T29,$C$11:T$11,"Payment"))&lt;=0,SUMIFS($C29:U29,$C$11:U$11,"Balance")=0,U29=0),X$8&gt;=X28),X28,
IF(SUMIFS($C29:U29,$C$11:U$11,"Balance")=0, $D$993+SUM($B$8:X$8)-SUMIFS($C29:T29,$C$11:T$11,"Payment"),
X$8))</f>
        <v>0</v>
      </c>
      <c r="X29" s="66">
        <f t="shared" si="7"/>
        <v>0</v>
      </c>
      <c r="Y29" s="47"/>
      <c r="Z29" s="66">
        <f>IF(OR(AND((AA28-$D$993-SUM($C$8:AA$8)+SUMIFS($C29:W29,$C$11:W$11,"Payment"))&lt;=0,SUMIFS($C29:X29,$C$11:X$11,"Balance")=0,X29=0),AA$8&gt;=AA28),AA28,
IF(SUMIFS($C29:X29,$C$11:X$11,"Balance")=0, $D$993+SUM($B$8:AA$8)-SUMIFS($C29:W29,$C$11:W$11,"Payment"),
AA$8))</f>
        <v>0</v>
      </c>
      <c r="AA29" s="66">
        <f t="shared" si="8"/>
        <v>0</v>
      </c>
      <c r="AB29" s="47"/>
      <c r="AC29" s="66">
        <f>IF(OR(AND((AD28-$D$993-SUM($C$8:AD$8)+SUMIFS($C29:Z29,$C$11:Z$11,"Payment"))&lt;=0,SUMIFS($C29:AA29,$C$11:AA$11,"Balance")=0,AA29=0),AD$8&gt;=AD28),AD28,
IF(SUMIFS($C29:AA29,$C$11:AA$11,"Balance")=0, $D$993+SUM($B$8:AD$8)-SUMIFS($C29:Z29,$C$11:Z$11,"Payment"),
AD$8))</f>
        <v>0</v>
      </c>
      <c r="AD29" s="66">
        <f t="shared" si="9"/>
        <v>0</v>
      </c>
      <c r="AE29" s="47"/>
      <c r="AF29" s="66">
        <f>IF(OR(AND((AG28-$D$993-SUM($C$8:AG$8)+SUMIFS($C29:AC29,$C$11:AC$11,"Payment"))&lt;=0,SUMIFS($C29:AD29,$C$11:AD$11,"Balance")=0,AD29=0),AG$8&gt;=AG28),AG28,
IF(SUMIFS($C29:AD29,$C$11:AD$11,"Balance")=0, $D$993+SUM($B$8:AG$8)-SUMIFS($C29:AC29,$C$11:AC$11,"Payment"),
AG$8))</f>
        <v>0</v>
      </c>
      <c r="AG29" s="66">
        <f t="shared" si="10"/>
        <v>0</v>
      </c>
      <c r="AH29" s="47"/>
      <c r="AI29" s="66">
        <f>IF(OR(AND((AJ28-$D$993-SUM($C$8:AJ$8)+SUMIFS($C29:AF29,$C$11:AF$11,"Payment"))&lt;=0,SUMIFS($C29:AG29,$C$11:AG$11,"Balance")=0,AG29=0),AJ$8&gt;=AJ28),AJ28,
IF(SUMIFS($C29:AG29,$C$11:AG$11,"Balance")=0, $D$993+SUM($B$8:AJ$8)-SUMIFS($C29:AF29,$C$11:AF$11,"Payment"),
AJ$8))</f>
        <v>0</v>
      </c>
      <c r="AJ29" s="66">
        <f t="shared" si="11"/>
        <v>0</v>
      </c>
      <c r="AK29" s="67"/>
    </row>
    <row r="30" spans="1:37" s="49" customFormat="1" ht="15.6">
      <c r="A30" s="65">
        <v>19</v>
      </c>
      <c r="B30" s="66">
        <f>IF(OR(AND((C29-$D$993-SUM($C$8:C$8))&lt;=0),C$8&gt;=C29),C29, C$8+$D$993)</f>
        <v>0</v>
      </c>
      <c r="C30" s="66">
        <f t="shared" si="0"/>
        <v>0</v>
      </c>
      <c r="D30" s="67"/>
      <c r="E30" s="66">
        <f>IF(OR(AND((F29-$D$993-SUM($C$8:F$8)+SUMIFS(B30:$C30,B$11:$C$11,"Payment"))&lt;=0,SUMIFS($C30:C30,$C$11:C$11,"Balance")=0,C30=0),F$8&gt;=F29),F29,
IF(SUMIFS($C30:C30,$C$11:C$11,"Balance")=0, $D$993+SUM($B$8:F$8)-SUMIFS(B30:$C30,B$11:$C$11,"Payment"),
F$8))</f>
        <v>0</v>
      </c>
      <c r="F30" s="66">
        <f t="shared" si="1"/>
        <v>0</v>
      </c>
      <c r="G30" s="67"/>
      <c r="H30" s="66">
        <f>IF(OR(AND((I29-$D$993-SUM($C$8:I$8)+SUMIFS($C30:E30,$C$11:E$11,"Payment"))&lt;=0,SUMIFS($C30:F30,$C$11:F$11,"Balance")=0,F30=0),I$8&gt;=I29),I29,
IF(SUMIFS($C30:F30,$C$11:F$11,"Balance")=0, $D$993+SUM($B$8:I$8)-SUMIFS($C30:E30,$C$11:E$11,"Payment"),
I$8))</f>
        <v>0</v>
      </c>
      <c r="I30" s="66">
        <f t="shared" si="2"/>
        <v>0</v>
      </c>
      <c r="J30" s="47"/>
      <c r="K30" s="66">
        <f>IF(OR(AND((L29-$D$993-SUM($C$8:L$8)+SUMIFS($C30:H30,$C$11:H$11,"Payment"))&lt;=0,SUMIFS($C30:I30,$C$11:I$11,"Balance")=0,I30=0),L$8&gt;=L29),L29,
IF(SUMIFS($C30:I30,$C$11:I$11,"Balance")=0, $D$993+SUM($B$8:L$8)-SUMIFS($C30:H30,$C$11:H$11,"Payment"),
L$8))</f>
        <v>0</v>
      </c>
      <c r="L30" s="66">
        <f t="shared" si="3"/>
        <v>0</v>
      </c>
      <c r="M30" s="47"/>
      <c r="N30" s="66">
        <f>IF(OR(AND((O29-$D$993-SUM($C$8:O$8)+SUMIFS($C30:K30,$C$11:K$11,"Payment"))&lt;=0,SUMIFS($C30:L30,$C$11:L$11,"Balance")=0,L30=0),O$8&gt;=O29),O29,
IF(SUMIFS($C30:L30,$C$11:L$11,"Balance")=0, $D$993+SUM($B$8:O$8)-SUMIFS($C30:K30,$C$11:K$11,"Payment"),
O$8))</f>
        <v>0</v>
      </c>
      <c r="O30" s="66">
        <f t="shared" si="4"/>
        <v>0</v>
      </c>
      <c r="P30" s="47"/>
      <c r="Q30" s="66">
        <f>IF(OR(AND((R29-$D$993-SUM($C$8:R$8)+SUMIFS($C30:N30,$C$11:N$11,"Payment"))&lt;=0,SUMIFS($C30:O30,$C$11:O$11,"Balance")=0,O30=0),R$8&gt;=R29),R29,
IF(SUMIFS($C30:O30,$C$11:O$11,"Balance")=0, $D$993+SUM($B$8:R$8)-SUMIFS($C30:N30,$C$11:N$11,"Payment"),
R$8))</f>
        <v>0</v>
      </c>
      <c r="R30" s="66">
        <f t="shared" si="5"/>
        <v>0</v>
      </c>
      <c r="S30" s="47"/>
      <c r="T30" s="66">
        <f>IF(OR(AND((U29-$D$993-SUM($C$8:U$8)+SUMIFS($C30:Q30,$C$11:Q$11,"Payment"))&lt;=0,SUMIFS($C30:R30,$C$11:R$11,"Balance")=0,R30=0),U$8&gt;=U29),U29,
IF(SUMIFS($C30:R30,$C$11:R$11,"Balance")=0, $D$993+SUM($B$8:U$8)-SUMIFS($C30:Q30,$C$11:Q$11,"Payment"),
U$8))</f>
        <v>0</v>
      </c>
      <c r="U30" s="66">
        <f t="shared" si="6"/>
        <v>0</v>
      </c>
      <c r="V30" s="47"/>
      <c r="W30" s="66">
        <f>IF(OR(AND((X29-$D$993-SUM($C$8:X$8)+SUMIFS($C30:T30,$C$11:T$11,"Payment"))&lt;=0,SUMIFS($C30:U30,$C$11:U$11,"Balance")=0,U30=0),X$8&gt;=X29),X29,
IF(SUMIFS($C30:U30,$C$11:U$11,"Balance")=0, $D$993+SUM($B$8:X$8)-SUMIFS($C30:T30,$C$11:T$11,"Payment"),
X$8))</f>
        <v>0</v>
      </c>
      <c r="X30" s="66">
        <f t="shared" si="7"/>
        <v>0</v>
      </c>
      <c r="Y30" s="47"/>
      <c r="Z30" s="66">
        <f>IF(OR(AND((AA29-$D$993-SUM($C$8:AA$8)+SUMIFS($C30:W30,$C$11:W$11,"Payment"))&lt;=0,SUMIFS($C30:X30,$C$11:X$11,"Balance")=0,X30=0),AA$8&gt;=AA29),AA29,
IF(SUMIFS($C30:X30,$C$11:X$11,"Balance")=0, $D$993+SUM($B$8:AA$8)-SUMIFS($C30:W30,$C$11:W$11,"Payment"),
AA$8))</f>
        <v>0</v>
      </c>
      <c r="AA30" s="66">
        <f t="shared" si="8"/>
        <v>0</v>
      </c>
      <c r="AB30" s="47"/>
      <c r="AC30" s="66">
        <f>IF(OR(AND((AD29-$D$993-SUM($C$8:AD$8)+SUMIFS($C30:Z30,$C$11:Z$11,"Payment"))&lt;=0,SUMIFS($C30:AA30,$C$11:AA$11,"Balance")=0,AA30=0),AD$8&gt;=AD29),AD29,
IF(SUMIFS($C30:AA30,$C$11:AA$11,"Balance")=0, $D$993+SUM($B$8:AD$8)-SUMIFS($C30:Z30,$C$11:Z$11,"Payment"),
AD$8))</f>
        <v>0</v>
      </c>
      <c r="AD30" s="66">
        <f t="shared" si="9"/>
        <v>0</v>
      </c>
      <c r="AE30" s="47"/>
      <c r="AF30" s="66">
        <f>IF(OR(AND((AG29-$D$993-SUM($C$8:AG$8)+SUMIFS($C30:AC30,$C$11:AC$11,"Payment"))&lt;=0,SUMIFS($C30:AD30,$C$11:AD$11,"Balance")=0,AD30=0),AG$8&gt;=AG29),AG29,
IF(SUMIFS($C30:AD30,$C$11:AD$11,"Balance")=0, $D$993+SUM($B$8:AG$8)-SUMIFS($C30:AC30,$C$11:AC$11,"Payment"),
AG$8))</f>
        <v>0</v>
      </c>
      <c r="AG30" s="66">
        <f t="shared" si="10"/>
        <v>0</v>
      </c>
      <c r="AH30" s="47"/>
      <c r="AI30" s="66">
        <f>IF(OR(AND((AJ29-$D$993-SUM($C$8:AJ$8)+SUMIFS($C30:AF30,$C$11:AF$11,"Payment"))&lt;=0,SUMIFS($C30:AG30,$C$11:AG$11,"Balance")=0,AG30=0),AJ$8&gt;=AJ29),AJ29,
IF(SUMIFS($C30:AG30,$C$11:AG$11,"Balance")=0, $D$993+SUM($B$8:AJ$8)-SUMIFS($C30:AF30,$C$11:AF$11,"Payment"),
AJ$8))</f>
        <v>0</v>
      </c>
      <c r="AJ30" s="66">
        <f t="shared" si="11"/>
        <v>0</v>
      </c>
      <c r="AK30" s="67"/>
    </row>
    <row r="31" spans="1:37" s="49" customFormat="1" ht="15.6">
      <c r="A31" s="65">
        <v>20</v>
      </c>
      <c r="B31" s="66">
        <f>IF(OR(AND((C30-$D$993-SUM($C$8:C$8))&lt;=0),C$8&gt;=C30),C30, C$8+$D$993)</f>
        <v>0</v>
      </c>
      <c r="C31" s="66">
        <f t="shared" si="0"/>
        <v>0</v>
      </c>
      <c r="D31" s="67"/>
      <c r="E31" s="66">
        <f>IF(OR(AND((F30-$D$993-SUM($C$8:F$8)+SUMIFS(B31:$C31,B$11:$C$11,"Payment"))&lt;=0,SUMIFS($C31:C31,$C$11:C$11,"Balance")=0,C31=0),F$8&gt;=F30),F30,
IF(SUMIFS($C31:C31,$C$11:C$11,"Balance")=0, $D$993+SUM($B$8:F$8)-SUMIFS(B31:$C31,B$11:$C$11,"Payment"),
F$8))</f>
        <v>0</v>
      </c>
      <c r="F31" s="66">
        <f t="shared" si="1"/>
        <v>0</v>
      </c>
      <c r="G31" s="67"/>
      <c r="H31" s="66">
        <f>IF(OR(AND((I30-$D$993-SUM($C$8:I$8)+SUMIFS($C31:E31,$C$11:E$11,"Payment"))&lt;=0,SUMIFS($C31:F31,$C$11:F$11,"Balance")=0,F31=0),I$8&gt;=I30),I30,
IF(SUMIFS($C31:F31,$C$11:F$11,"Balance")=0, $D$993+SUM($B$8:I$8)-SUMIFS($C31:E31,$C$11:E$11,"Payment"),
I$8))</f>
        <v>0</v>
      </c>
      <c r="I31" s="66">
        <f t="shared" si="2"/>
        <v>0</v>
      </c>
      <c r="J31" s="47"/>
      <c r="K31" s="66">
        <f>IF(OR(AND((L30-$D$993-SUM($C$8:L$8)+SUMIFS($C31:H31,$C$11:H$11,"Payment"))&lt;=0,SUMIFS($C31:I31,$C$11:I$11,"Balance")=0,I31=0),L$8&gt;=L30),L30,
IF(SUMIFS($C31:I31,$C$11:I$11,"Balance")=0, $D$993+SUM($B$8:L$8)-SUMIFS($C31:H31,$C$11:H$11,"Payment"),
L$8))</f>
        <v>0</v>
      </c>
      <c r="L31" s="66">
        <f t="shared" si="3"/>
        <v>0</v>
      </c>
      <c r="M31" s="47"/>
      <c r="N31" s="66">
        <f>IF(OR(AND((O30-$D$993-SUM($C$8:O$8)+SUMIFS($C31:K31,$C$11:K$11,"Payment"))&lt;=0,SUMIFS($C31:L31,$C$11:L$11,"Balance")=0,L31=0),O$8&gt;=O30),O30,
IF(SUMIFS($C31:L31,$C$11:L$11,"Balance")=0, $D$993+SUM($B$8:O$8)-SUMIFS($C31:K31,$C$11:K$11,"Payment"),
O$8))</f>
        <v>0</v>
      </c>
      <c r="O31" s="66">
        <f t="shared" si="4"/>
        <v>0</v>
      </c>
      <c r="P31" s="47"/>
      <c r="Q31" s="66">
        <f>IF(OR(AND((R30-$D$993-SUM($C$8:R$8)+SUMIFS($C31:N31,$C$11:N$11,"Payment"))&lt;=0,SUMIFS($C31:O31,$C$11:O$11,"Balance")=0,O31=0),R$8&gt;=R30),R30,
IF(SUMIFS($C31:O31,$C$11:O$11,"Balance")=0, $D$993+SUM($B$8:R$8)-SUMIFS($C31:N31,$C$11:N$11,"Payment"),
R$8))</f>
        <v>0</v>
      </c>
      <c r="R31" s="66">
        <f t="shared" si="5"/>
        <v>0</v>
      </c>
      <c r="S31" s="47"/>
      <c r="T31" s="66">
        <f>IF(OR(AND((U30-$D$993-SUM($C$8:U$8)+SUMIFS($C31:Q31,$C$11:Q$11,"Payment"))&lt;=0,SUMIFS($C31:R31,$C$11:R$11,"Balance")=0,R31=0),U$8&gt;=U30),U30,
IF(SUMIFS($C31:R31,$C$11:R$11,"Balance")=0, $D$993+SUM($B$8:U$8)-SUMIFS($C31:Q31,$C$11:Q$11,"Payment"),
U$8))</f>
        <v>0</v>
      </c>
      <c r="U31" s="66">
        <f t="shared" si="6"/>
        <v>0</v>
      </c>
      <c r="V31" s="47"/>
      <c r="W31" s="66">
        <f>IF(OR(AND((X30-$D$993-SUM($C$8:X$8)+SUMIFS($C31:T31,$C$11:T$11,"Payment"))&lt;=0,SUMIFS($C31:U31,$C$11:U$11,"Balance")=0,U31=0),X$8&gt;=X30),X30,
IF(SUMIFS($C31:U31,$C$11:U$11,"Balance")=0, $D$993+SUM($B$8:X$8)-SUMIFS($C31:T31,$C$11:T$11,"Payment"),
X$8))</f>
        <v>0</v>
      </c>
      <c r="X31" s="66">
        <f t="shared" si="7"/>
        <v>0</v>
      </c>
      <c r="Y31" s="47"/>
      <c r="Z31" s="66">
        <f>IF(OR(AND((AA30-$D$993-SUM($C$8:AA$8)+SUMIFS($C31:W31,$C$11:W$11,"Payment"))&lt;=0,SUMIFS($C31:X31,$C$11:X$11,"Balance")=0,X31=0),AA$8&gt;=AA30),AA30,
IF(SUMIFS($C31:X31,$C$11:X$11,"Balance")=0, $D$993+SUM($B$8:AA$8)-SUMIFS($C31:W31,$C$11:W$11,"Payment"),
AA$8))</f>
        <v>0</v>
      </c>
      <c r="AA31" s="66">
        <f t="shared" si="8"/>
        <v>0</v>
      </c>
      <c r="AB31" s="47"/>
      <c r="AC31" s="66">
        <f>IF(OR(AND((AD30-$D$993-SUM($C$8:AD$8)+SUMIFS($C31:Z31,$C$11:Z$11,"Payment"))&lt;=0,SUMIFS($C31:AA31,$C$11:AA$11,"Balance")=0,AA31=0),AD$8&gt;=AD30),AD30,
IF(SUMIFS($C31:AA31,$C$11:AA$11,"Balance")=0, $D$993+SUM($B$8:AD$8)-SUMIFS($C31:Z31,$C$11:Z$11,"Payment"),
AD$8))</f>
        <v>0</v>
      </c>
      <c r="AD31" s="66">
        <f t="shared" si="9"/>
        <v>0</v>
      </c>
      <c r="AE31" s="47"/>
      <c r="AF31" s="66">
        <f>IF(OR(AND((AG30-$D$993-SUM($C$8:AG$8)+SUMIFS($C31:AC31,$C$11:AC$11,"Payment"))&lt;=0,SUMIFS($C31:AD31,$C$11:AD$11,"Balance")=0,AD31=0),AG$8&gt;=AG30),AG30,
IF(SUMIFS($C31:AD31,$C$11:AD$11,"Balance")=0, $D$993+SUM($B$8:AG$8)-SUMIFS($C31:AC31,$C$11:AC$11,"Payment"),
AG$8))</f>
        <v>0</v>
      </c>
      <c r="AG31" s="66">
        <f t="shared" si="10"/>
        <v>0</v>
      </c>
      <c r="AH31" s="47"/>
      <c r="AI31" s="66">
        <f>IF(OR(AND((AJ30-$D$993-SUM($C$8:AJ$8)+SUMIFS($C31:AF31,$C$11:AF$11,"Payment"))&lt;=0,SUMIFS($C31:AG31,$C$11:AG$11,"Balance")=0,AG31=0),AJ$8&gt;=AJ30),AJ30,
IF(SUMIFS($C31:AG31,$C$11:AG$11,"Balance")=0, $D$993+SUM($B$8:AJ$8)-SUMIFS($C31:AF31,$C$11:AF$11,"Payment"),
AJ$8))</f>
        <v>0</v>
      </c>
      <c r="AJ31" s="66">
        <f t="shared" si="11"/>
        <v>0</v>
      </c>
      <c r="AK31" s="67"/>
    </row>
    <row r="32" spans="1:37" s="49" customFormat="1" ht="15.6">
      <c r="A32" s="65">
        <v>21</v>
      </c>
      <c r="B32" s="66">
        <f>IF(OR(AND((C31-$D$993-SUM($C$8:C$8))&lt;=0),C$8&gt;=C31),C31, C$8+$D$993)</f>
        <v>0</v>
      </c>
      <c r="C32" s="66">
        <f t="shared" si="0"/>
        <v>0</v>
      </c>
      <c r="D32" s="67"/>
      <c r="E32" s="66">
        <f>IF(OR(AND((F31-$D$993-SUM($C$8:F$8)+SUMIFS(B32:$C32,B$11:$C$11,"Payment"))&lt;=0,SUMIFS($C32:C32,$C$11:C$11,"Balance")=0,C32=0),F$8&gt;=F31),F31,
IF(SUMIFS($C32:C32,$C$11:C$11,"Balance")=0, $D$993+SUM($B$8:F$8)-SUMIFS(B32:$C32,B$11:$C$11,"Payment"),
F$8))</f>
        <v>0</v>
      </c>
      <c r="F32" s="66">
        <f t="shared" si="1"/>
        <v>0</v>
      </c>
      <c r="G32" s="67"/>
      <c r="H32" s="66">
        <f>IF(OR(AND((I31-$D$993-SUM($C$8:I$8)+SUMIFS($C32:E32,$C$11:E$11,"Payment"))&lt;=0,SUMIFS($C32:F32,$C$11:F$11,"Balance")=0,F32=0),I$8&gt;=I31),I31,
IF(SUMIFS($C32:F32,$C$11:F$11,"Balance")=0, $D$993+SUM($B$8:I$8)-SUMIFS($C32:E32,$C$11:E$11,"Payment"),
I$8))</f>
        <v>0</v>
      </c>
      <c r="I32" s="66">
        <f t="shared" si="2"/>
        <v>0</v>
      </c>
      <c r="J32" s="47"/>
      <c r="K32" s="66">
        <f>IF(OR(AND((L31-$D$993-SUM($C$8:L$8)+SUMIFS($C32:H32,$C$11:H$11,"Payment"))&lt;=0,SUMIFS($C32:I32,$C$11:I$11,"Balance")=0,I32=0),L$8&gt;=L31),L31,
IF(SUMIFS($C32:I32,$C$11:I$11,"Balance")=0, $D$993+SUM($B$8:L$8)-SUMIFS($C32:H32,$C$11:H$11,"Payment"),
L$8))</f>
        <v>0</v>
      </c>
      <c r="L32" s="66">
        <f t="shared" si="3"/>
        <v>0</v>
      </c>
      <c r="M32" s="47"/>
      <c r="N32" s="66">
        <f>IF(OR(AND((O31-$D$993-SUM($C$8:O$8)+SUMIFS($C32:K32,$C$11:K$11,"Payment"))&lt;=0,SUMIFS($C32:L32,$C$11:L$11,"Balance")=0,L32=0),O$8&gt;=O31),O31,
IF(SUMIFS($C32:L32,$C$11:L$11,"Balance")=0, $D$993+SUM($B$8:O$8)-SUMIFS($C32:K32,$C$11:K$11,"Payment"),
O$8))</f>
        <v>0</v>
      </c>
      <c r="O32" s="66">
        <f t="shared" si="4"/>
        <v>0</v>
      </c>
      <c r="P32" s="47"/>
      <c r="Q32" s="66">
        <f>IF(OR(AND((R31-$D$993-SUM($C$8:R$8)+SUMIFS($C32:N32,$C$11:N$11,"Payment"))&lt;=0,SUMIFS($C32:O32,$C$11:O$11,"Balance")=0,O32=0),R$8&gt;=R31),R31,
IF(SUMIFS($C32:O32,$C$11:O$11,"Balance")=0, $D$993+SUM($B$8:R$8)-SUMIFS($C32:N32,$C$11:N$11,"Payment"),
R$8))</f>
        <v>0</v>
      </c>
      <c r="R32" s="66">
        <f t="shared" si="5"/>
        <v>0</v>
      </c>
      <c r="S32" s="47"/>
      <c r="T32" s="66">
        <f>IF(OR(AND((U31-$D$993-SUM($C$8:U$8)+SUMIFS($C32:Q32,$C$11:Q$11,"Payment"))&lt;=0,SUMIFS($C32:R32,$C$11:R$11,"Balance")=0,R32=0),U$8&gt;=U31),U31,
IF(SUMIFS($C32:R32,$C$11:R$11,"Balance")=0, $D$993+SUM($B$8:U$8)-SUMIFS($C32:Q32,$C$11:Q$11,"Payment"),
U$8))</f>
        <v>0</v>
      </c>
      <c r="U32" s="66">
        <f t="shared" si="6"/>
        <v>0</v>
      </c>
      <c r="V32" s="47"/>
      <c r="W32" s="66">
        <f>IF(OR(AND((X31-$D$993-SUM($C$8:X$8)+SUMIFS($C32:T32,$C$11:T$11,"Payment"))&lt;=0,SUMIFS($C32:U32,$C$11:U$11,"Balance")=0,U32=0),X$8&gt;=X31),X31,
IF(SUMIFS($C32:U32,$C$11:U$11,"Balance")=0, $D$993+SUM($B$8:X$8)-SUMIFS($C32:T32,$C$11:T$11,"Payment"),
X$8))</f>
        <v>0</v>
      </c>
      <c r="X32" s="66">
        <f t="shared" si="7"/>
        <v>0</v>
      </c>
      <c r="Y32" s="47"/>
      <c r="Z32" s="66">
        <f>IF(OR(AND((AA31-$D$993-SUM($C$8:AA$8)+SUMIFS($C32:W32,$C$11:W$11,"Payment"))&lt;=0,SUMIFS($C32:X32,$C$11:X$11,"Balance")=0,X32=0),AA$8&gt;=AA31),AA31,
IF(SUMIFS($C32:X32,$C$11:X$11,"Balance")=0, $D$993+SUM($B$8:AA$8)-SUMIFS($C32:W32,$C$11:W$11,"Payment"),
AA$8))</f>
        <v>0</v>
      </c>
      <c r="AA32" s="66">
        <f t="shared" si="8"/>
        <v>0</v>
      </c>
      <c r="AB32" s="47"/>
      <c r="AC32" s="66">
        <f>IF(OR(AND((AD31-$D$993-SUM($C$8:AD$8)+SUMIFS($C32:Z32,$C$11:Z$11,"Payment"))&lt;=0,SUMIFS($C32:AA32,$C$11:AA$11,"Balance")=0,AA32=0),AD$8&gt;=AD31),AD31,
IF(SUMIFS($C32:AA32,$C$11:AA$11,"Balance")=0, $D$993+SUM($B$8:AD$8)-SUMIFS($C32:Z32,$C$11:Z$11,"Payment"),
AD$8))</f>
        <v>0</v>
      </c>
      <c r="AD32" s="66">
        <f t="shared" si="9"/>
        <v>0</v>
      </c>
      <c r="AE32" s="47"/>
      <c r="AF32" s="66">
        <f>IF(OR(AND((AG31-$D$993-SUM($C$8:AG$8)+SUMIFS($C32:AC32,$C$11:AC$11,"Payment"))&lt;=0,SUMIFS($C32:AD32,$C$11:AD$11,"Balance")=0,AD32=0),AG$8&gt;=AG31),AG31,
IF(SUMIFS($C32:AD32,$C$11:AD$11,"Balance")=0, $D$993+SUM($B$8:AG$8)-SUMIFS($C32:AC32,$C$11:AC$11,"Payment"),
AG$8))</f>
        <v>0</v>
      </c>
      <c r="AG32" s="66">
        <f t="shared" si="10"/>
        <v>0</v>
      </c>
      <c r="AH32" s="47"/>
      <c r="AI32" s="66">
        <f>IF(OR(AND((AJ31-$D$993-SUM($C$8:AJ$8)+SUMIFS($C32:AF32,$C$11:AF$11,"Payment"))&lt;=0,SUMIFS($C32:AG32,$C$11:AG$11,"Balance")=0,AG32=0),AJ$8&gt;=AJ31),AJ31,
IF(SUMIFS($C32:AG32,$C$11:AG$11,"Balance")=0, $D$993+SUM($B$8:AJ$8)-SUMIFS($C32:AF32,$C$11:AF$11,"Payment"),
AJ$8))</f>
        <v>0</v>
      </c>
      <c r="AJ32" s="66">
        <f t="shared" si="11"/>
        <v>0</v>
      </c>
      <c r="AK32" s="67"/>
    </row>
    <row r="33" spans="1:37" s="49" customFormat="1" ht="15.6">
      <c r="A33" s="65">
        <v>22</v>
      </c>
      <c r="B33" s="66">
        <f>IF(OR(AND((C32-$D$993-SUM($C$8:C$8))&lt;=0),C$8&gt;=C32),C32, C$8+$D$993)</f>
        <v>0</v>
      </c>
      <c r="C33" s="66">
        <f t="shared" si="0"/>
        <v>0</v>
      </c>
      <c r="D33" s="67"/>
      <c r="E33" s="66">
        <f>IF(OR(AND((F32-$D$993-SUM($C$8:F$8)+SUMIFS(B33:$C33,B$11:$C$11,"Payment"))&lt;=0,SUMIFS($C33:C33,$C$11:C$11,"Balance")=0,C33=0),F$8&gt;=F32),F32,
IF(SUMIFS($C33:C33,$C$11:C$11,"Balance")=0, $D$993+SUM($B$8:F$8)-SUMIFS(B33:$C33,B$11:$C$11,"Payment"),
F$8))</f>
        <v>0</v>
      </c>
      <c r="F33" s="66">
        <f t="shared" si="1"/>
        <v>0</v>
      </c>
      <c r="G33" s="67"/>
      <c r="H33" s="66">
        <f>IF(OR(AND((I32-$D$993-SUM($C$8:I$8)+SUMIFS($C33:E33,$C$11:E$11,"Payment"))&lt;=0,SUMIFS($C33:F33,$C$11:F$11,"Balance")=0,F33=0),I$8&gt;=I32),I32,
IF(SUMIFS($C33:F33,$C$11:F$11,"Balance")=0, $D$993+SUM($B$8:I$8)-SUMIFS($C33:E33,$C$11:E$11,"Payment"),
I$8))</f>
        <v>0</v>
      </c>
      <c r="I33" s="66">
        <f t="shared" si="2"/>
        <v>0</v>
      </c>
      <c r="J33" s="47"/>
      <c r="K33" s="66">
        <f>IF(OR(AND((L32-$D$993-SUM($C$8:L$8)+SUMIFS($C33:H33,$C$11:H$11,"Payment"))&lt;=0,SUMIFS($C33:I33,$C$11:I$11,"Balance")=0,I33=0),L$8&gt;=L32),L32,
IF(SUMIFS($C33:I33,$C$11:I$11,"Balance")=0, $D$993+SUM($B$8:L$8)-SUMIFS($C33:H33,$C$11:H$11,"Payment"),
L$8))</f>
        <v>0</v>
      </c>
      <c r="L33" s="66">
        <f t="shared" si="3"/>
        <v>0</v>
      </c>
      <c r="M33" s="47"/>
      <c r="N33" s="66">
        <f>IF(OR(AND((O32-$D$993-SUM($C$8:O$8)+SUMIFS($C33:K33,$C$11:K$11,"Payment"))&lt;=0,SUMIFS($C33:L33,$C$11:L$11,"Balance")=0,L33=0),O$8&gt;=O32),O32,
IF(SUMIFS($C33:L33,$C$11:L$11,"Balance")=0, $D$993+SUM($B$8:O$8)-SUMIFS($C33:K33,$C$11:K$11,"Payment"),
O$8))</f>
        <v>0</v>
      </c>
      <c r="O33" s="66">
        <f t="shared" si="4"/>
        <v>0</v>
      </c>
      <c r="P33" s="47"/>
      <c r="Q33" s="66">
        <f>IF(OR(AND((R32-$D$993-SUM($C$8:R$8)+SUMIFS($C33:N33,$C$11:N$11,"Payment"))&lt;=0,SUMIFS($C33:O33,$C$11:O$11,"Balance")=0,O33=0),R$8&gt;=R32),R32,
IF(SUMIFS($C33:O33,$C$11:O$11,"Balance")=0, $D$993+SUM($B$8:R$8)-SUMIFS($C33:N33,$C$11:N$11,"Payment"),
R$8))</f>
        <v>0</v>
      </c>
      <c r="R33" s="66">
        <f t="shared" si="5"/>
        <v>0</v>
      </c>
      <c r="S33" s="47"/>
      <c r="T33" s="66">
        <f>IF(OR(AND((U32-$D$993-SUM($C$8:U$8)+SUMIFS($C33:Q33,$C$11:Q$11,"Payment"))&lt;=0,SUMIFS($C33:R33,$C$11:R$11,"Balance")=0,R33=0),U$8&gt;=U32),U32,
IF(SUMIFS($C33:R33,$C$11:R$11,"Balance")=0, $D$993+SUM($B$8:U$8)-SUMIFS($C33:Q33,$C$11:Q$11,"Payment"),
U$8))</f>
        <v>0</v>
      </c>
      <c r="U33" s="66">
        <f t="shared" si="6"/>
        <v>0</v>
      </c>
      <c r="V33" s="47"/>
      <c r="W33" s="66">
        <f>IF(OR(AND((X32-$D$993-SUM($C$8:X$8)+SUMIFS($C33:T33,$C$11:T$11,"Payment"))&lt;=0,SUMIFS($C33:U33,$C$11:U$11,"Balance")=0,U33=0),X$8&gt;=X32),X32,
IF(SUMIFS($C33:U33,$C$11:U$11,"Balance")=0, $D$993+SUM($B$8:X$8)-SUMIFS($C33:T33,$C$11:T$11,"Payment"),
X$8))</f>
        <v>0</v>
      </c>
      <c r="X33" s="66">
        <f t="shared" si="7"/>
        <v>0</v>
      </c>
      <c r="Y33" s="47"/>
      <c r="Z33" s="66">
        <f>IF(OR(AND((AA32-$D$993-SUM($C$8:AA$8)+SUMIFS($C33:W33,$C$11:W$11,"Payment"))&lt;=0,SUMIFS($C33:X33,$C$11:X$11,"Balance")=0,X33=0),AA$8&gt;=AA32),AA32,
IF(SUMIFS($C33:X33,$C$11:X$11,"Balance")=0, $D$993+SUM($B$8:AA$8)-SUMIFS($C33:W33,$C$11:W$11,"Payment"),
AA$8))</f>
        <v>0</v>
      </c>
      <c r="AA33" s="66">
        <f t="shared" si="8"/>
        <v>0</v>
      </c>
      <c r="AB33" s="47"/>
      <c r="AC33" s="66">
        <f>IF(OR(AND((AD32-$D$993-SUM($C$8:AD$8)+SUMIFS($C33:Z33,$C$11:Z$11,"Payment"))&lt;=0,SUMIFS($C33:AA33,$C$11:AA$11,"Balance")=0,AA33=0),AD$8&gt;=AD32),AD32,
IF(SUMIFS($C33:AA33,$C$11:AA$11,"Balance")=0, $D$993+SUM($B$8:AD$8)-SUMIFS($C33:Z33,$C$11:Z$11,"Payment"),
AD$8))</f>
        <v>0</v>
      </c>
      <c r="AD33" s="66">
        <f t="shared" si="9"/>
        <v>0</v>
      </c>
      <c r="AE33" s="47"/>
      <c r="AF33" s="66">
        <f>IF(OR(AND((AG32-$D$993-SUM($C$8:AG$8)+SUMIFS($C33:AC33,$C$11:AC$11,"Payment"))&lt;=0,SUMIFS($C33:AD33,$C$11:AD$11,"Balance")=0,AD33=0),AG$8&gt;=AG32),AG32,
IF(SUMIFS($C33:AD33,$C$11:AD$11,"Balance")=0, $D$993+SUM($B$8:AG$8)-SUMIFS($C33:AC33,$C$11:AC$11,"Payment"),
AG$8))</f>
        <v>0</v>
      </c>
      <c r="AG33" s="66">
        <f t="shared" si="10"/>
        <v>0</v>
      </c>
      <c r="AH33" s="47"/>
      <c r="AI33" s="66">
        <f>IF(OR(AND((AJ32-$D$993-SUM($C$8:AJ$8)+SUMIFS($C33:AF33,$C$11:AF$11,"Payment"))&lt;=0,SUMIFS($C33:AG33,$C$11:AG$11,"Balance")=0,AG33=0),AJ$8&gt;=AJ32),AJ32,
IF(SUMIFS($C33:AG33,$C$11:AG$11,"Balance")=0, $D$993+SUM($B$8:AJ$8)-SUMIFS($C33:AF33,$C$11:AF$11,"Payment"),
AJ$8))</f>
        <v>0</v>
      </c>
      <c r="AJ33" s="66">
        <f t="shared" si="11"/>
        <v>0</v>
      </c>
      <c r="AK33" s="67"/>
    </row>
    <row r="34" spans="1:37" s="49" customFormat="1" ht="15.6">
      <c r="A34" s="65">
        <v>23</v>
      </c>
      <c r="B34" s="66">
        <f>IF(OR(AND((C33-$D$993-SUM($C$8:C$8))&lt;=0),C$8&gt;=C33),C33, C$8+$D$993)</f>
        <v>0</v>
      </c>
      <c r="C34" s="66">
        <f t="shared" si="0"/>
        <v>0</v>
      </c>
      <c r="D34" s="67"/>
      <c r="E34" s="66">
        <f>IF(OR(AND((F33-$D$993-SUM($C$8:F$8)+SUMIFS(B34:$C34,B$11:$C$11,"Payment"))&lt;=0,SUMIFS($C34:C34,$C$11:C$11,"Balance")=0,C34=0),F$8&gt;=F33),F33,
IF(SUMIFS($C34:C34,$C$11:C$11,"Balance")=0, $D$993+SUM($B$8:F$8)-SUMIFS(B34:$C34,B$11:$C$11,"Payment"),
F$8))</f>
        <v>0</v>
      </c>
      <c r="F34" s="66">
        <f t="shared" si="1"/>
        <v>0</v>
      </c>
      <c r="G34" s="67"/>
      <c r="H34" s="66">
        <f>IF(OR(AND((I33-$D$993-SUM($C$8:I$8)+SUMIFS($C34:E34,$C$11:E$11,"Payment"))&lt;=0,SUMIFS($C34:F34,$C$11:F$11,"Balance")=0,F34=0),I$8&gt;=I33),I33,
IF(SUMIFS($C34:F34,$C$11:F$11,"Balance")=0, $D$993+SUM($B$8:I$8)-SUMIFS($C34:E34,$C$11:E$11,"Payment"),
I$8))</f>
        <v>0</v>
      </c>
      <c r="I34" s="66">
        <f t="shared" si="2"/>
        <v>0</v>
      </c>
      <c r="J34" s="47"/>
      <c r="K34" s="66">
        <f>IF(OR(AND((L33-$D$993-SUM($C$8:L$8)+SUMIFS($C34:H34,$C$11:H$11,"Payment"))&lt;=0,SUMIFS($C34:I34,$C$11:I$11,"Balance")=0,I34=0),L$8&gt;=L33),L33,
IF(SUMIFS($C34:I34,$C$11:I$11,"Balance")=0, $D$993+SUM($B$8:L$8)-SUMIFS($C34:H34,$C$11:H$11,"Payment"),
L$8))</f>
        <v>0</v>
      </c>
      <c r="L34" s="66">
        <f t="shared" si="3"/>
        <v>0</v>
      </c>
      <c r="M34" s="47"/>
      <c r="N34" s="66">
        <f>IF(OR(AND((O33-$D$993-SUM($C$8:O$8)+SUMIFS($C34:K34,$C$11:K$11,"Payment"))&lt;=0,SUMIFS($C34:L34,$C$11:L$11,"Balance")=0,L34=0),O$8&gt;=O33),O33,
IF(SUMIFS($C34:L34,$C$11:L$11,"Balance")=0, $D$993+SUM($B$8:O$8)-SUMIFS($C34:K34,$C$11:K$11,"Payment"),
O$8))</f>
        <v>0</v>
      </c>
      <c r="O34" s="66">
        <f t="shared" si="4"/>
        <v>0</v>
      </c>
      <c r="P34" s="47"/>
      <c r="Q34" s="66">
        <f>IF(OR(AND((R33-$D$993-SUM($C$8:R$8)+SUMIFS($C34:N34,$C$11:N$11,"Payment"))&lt;=0,SUMIFS($C34:O34,$C$11:O$11,"Balance")=0,O34=0),R$8&gt;=R33),R33,
IF(SUMIFS($C34:O34,$C$11:O$11,"Balance")=0, $D$993+SUM($B$8:R$8)-SUMIFS($C34:N34,$C$11:N$11,"Payment"),
R$8))</f>
        <v>0</v>
      </c>
      <c r="R34" s="66">
        <f t="shared" si="5"/>
        <v>0</v>
      </c>
      <c r="S34" s="47"/>
      <c r="T34" s="66">
        <f>IF(OR(AND((U33-$D$993-SUM($C$8:U$8)+SUMIFS($C34:Q34,$C$11:Q$11,"Payment"))&lt;=0,SUMIFS($C34:R34,$C$11:R$11,"Balance")=0,R34=0),U$8&gt;=U33),U33,
IF(SUMIFS($C34:R34,$C$11:R$11,"Balance")=0, $D$993+SUM($B$8:U$8)-SUMIFS($C34:Q34,$C$11:Q$11,"Payment"),
U$8))</f>
        <v>0</v>
      </c>
      <c r="U34" s="66">
        <f t="shared" si="6"/>
        <v>0</v>
      </c>
      <c r="V34" s="47"/>
      <c r="W34" s="66">
        <f>IF(OR(AND((X33-$D$993-SUM($C$8:X$8)+SUMIFS($C34:T34,$C$11:T$11,"Payment"))&lt;=0,SUMIFS($C34:U34,$C$11:U$11,"Balance")=0,U34=0),X$8&gt;=X33),X33,
IF(SUMIFS($C34:U34,$C$11:U$11,"Balance")=0, $D$993+SUM($B$8:X$8)-SUMIFS($C34:T34,$C$11:T$11,"Payment"),
X$8))</f>
        <v>0</v>
      </c>
      <c r="X34" s="66">
        <f t="shared" si="7"/>
        <v>0</v>
      </c>
      <c r="Y34" s="47"/>
      <c r="Z34" s="66">
        <f>IF(OR(AND((AA33-$D$993-SUM($C$8:AA$8)+SUMIFS($C34:W34,$C$11:W$11,"Payment"))&lt;=0,SUMIFS($C34:X34,$C$11:X$11,"Balance")=0,X34=0),AA$8&gt;=AA33),AA33,
IF(SUMIFS($C34:X34,$C$11:X$11,"Balance")=0, $D$993+SUM($B$8:AA$8)-SUMIFS($C34:W34,$C$11:W$11,"Payment"),
AA$8))</f>
        <v>0</v>
      </c>
      <c r="AA34" s="66">
        <f t="shared" si="8"/>
        <v>0</v>
      </c>
      <c r="AB34" s="47"/>
      <c r="AC34" s="66">
        <f>IF(OR(AND((AD33-$D$993-SUM($C$8:AD$8)+SUMIFS($C34:Z34,$C$11:Z$11,"Payment"))&lt;=0,SUMIFS($C34:AA34,$C$11:AA$11,"Balance")=0,AA34=0),AD$8&gt;=AD33),AD33,
IF(SUMIFS($C34:AA34,$C$11:AA$11,"Balance")=0, $D$993+SUM($B$8:AD$8)-SUMIFS($C34:Z34,$C$11:Z$11,"Payment"),
AD$8))</f>
        <v>0</v>
      </c>
      <c r="AD34" s="66">
        <f t="shared" si="9"/>
        <v>0</v>
      </c>
      <c r="AE34" s="47"/>
      <c r="AF34" s="66">
        <f>IF(OR(AND((AG33-$D$993-SUM($C$8:AG$8)+SUMIFS($C34:AC34,$C$11:AC$11,"Payment"))&lt;=0,SUMIFS($C34:AD34,$C$11:AD$11,"Balance")=0,AD34=0),AG$8&gt;=AG33),AG33,
IF(SUMIFS($C34:AD34,$C$11:AD$11,"Balance")=0, $D$993+SUM($B$8:AG$8)-SUMIFS($C34:AC34,$C$11:AC$11,"Payment"),
AG$8))</f>
        <v>0</v>
      </c>
      <c r="AG34" s="66">
        <f t="shared" si="10"/>
        <v>0</v>
      </c>
      <c r="AH34" s="47"/>
      <c r="AI34" s="66">
        <f>IF(OR(AND((AJ33-$D$993-SUM($C$8:AJ$8)+SUMIFS($C34:AF34,$C$11:AF$11,"Payment"))&lt;=0,SUMIFS($C34:AG34,$C$11:AG$11,"Balance")=0,AG34=0),AJ$8&gt;=AJ33),AJ33,
IF(SUMIFS($C34:AG34,$C$11:AG$11,"Balance")=0, $D$993+SUM($B$8:AJ$8)-SUMIFS($C34:AF34,$C$11:AF$11,"Payment"),
AJ$8))</f>
        <v>0</v>
      </c>
      <c r="AJ34" s="66">
        <f t="shared" si="11"/>
        <v>0</v>
      </c>
      <c r="AK34" s="67"/>
    </row>
    <row r="35" spans="1:37" s="49" customFormat="1" ht="15.6">
      <c r="A35" s="65">
        <v>24</v>
      </c>
      <c r="B35" s="66">
        <f>IF(OR(AND((C34-$D$993-SUM($C$8:C$8))&lt;=0),C$8&gt;=C34),C34, C$8+$D$993)</f>
        <v>0</v>
      </c>
      <c r="C35" s="66">
        <f t="shared" si="0"/>
        <v>0</v>
      </c>
      <c r="D35" s="67"/>
      <c r="E35" s="66">
        <f>IF(OR(AND((F34-$D$993-SUM($C$8:F$8)+SUMIFS(B35:$C35,B$11:$C$11,"Payment"))&lt;=0,SUMIFS($C35:C35,$C$11:C$11,"Balance")=0,C35=0),F$8&gt;=F34),F34,
IF(SUMIFS($C35:C35,$C$11:C$11,"Balance")=0, $D$993+SUM($B$8:F$8)-SUMIFS(B35:$C35,B$11:$C$11,"Payment"),
F$8))</f>
        <v>0</v>
      </c>
      <c r="F35" s="66">
        <f t="shared" si="1"/>
        <v>0</v>
      </c>
      <c r="G35" s="67"/>
      <c r="H35" s="66">
        <f>IF(OR(AND((I34-$D$993-SUM($C$8:I$8)+SUMIFS($C35:E35,$C$11:E$11,"Payment"))&lt;=0,SUMIFS($C35:F35,$C$11:F$11,"Balance")=0,F35=0),I$8&gt;=I34),I34,
IF(SUMIFS($C35:F35,$C$11:F$11,"Balance")=0, $D$993+SUM($B$8:I$8)-SUMIFS($C35:E35,$C$11:E$11,"Payment"),
I$8))</f>
        <v>0</v>
      </c>
      <c r="I35" s="66">
        <f t="shared" si="2"/>
        <v>0</v>
      </c>
      <c r="J35" s="47"/>
      <c r="K35" s="66">
        <f>IF(OR(AND((L34-$D$993-SUM($C$8:L$8)+SUMIFS($C35:H35,$C$11:H$11,"Payment"))&lt;=0,SUMIFS($C35:I35,$C$11:I$11,"Balance")=0,I35=0),L$8&gt;=L34),L34,
IF(SUMIFS($C35:I35,$C$11:I$11,"Balance")=0, $D$993+SUM($B$8:L$8)-SUMIFS($C35:H35,$C$11:H$11,"Payment"),
L$8))</f>
        <v>0</v>
      </c>
      <c r="L35" s="66">
        <f t="shared" si="3"/>
        <v>0</v>
      </c>
      <c r="M35" s="47"/>
      <c r="N35" s="66">
        <f>IF(OR(AND((O34-$D$993-SUM($C$8:O$8)+SUMIFS($C35:K35,$C$11:K$11,"Payment"))&lt;=0,SUMIFS($C35:L35,$C$11:L$11,"Balance")=0,L35=0),O$8&gt;=O34),O34,
IF(SUMIFS($C35:L35,$C$11:L$11,"Balance")=0, $D$993+SUM($B$8:O$8)-SUMIFS($C35:K35,$C$11:K$11,"Payment"),
O$8))</f>
        <v>0</v>
      </c>
      <c r="O35" s="66">
        <f t="shared" si="4"/>
        <v>0</v>
      </c>
      <c r="P35" s="47"/>
      <c r="Q35" s="66">
        <f>IF(OR(AND((R34-$D$993-SUM($C$8:R$8)+SUMIFS($C35:N35,$C$11:N$11,"Payment"))&lt;=0,SUMIFS($C35:O35,$C$11:O$11,"Balance")=0,O35=0),R$8&gt;=R34),R34,
IF(SUMIFS($C35:O35,$C$11:O$11,"Balance")=0, $D$993+SUM($B$8:R$8)-SUMIFS($C35:N35,$C$11:N$11,"Payment"),
R$8))</f>
        <v>0</v>
      </c>
      <c r="R35" s="66">
        <f t="shared" si="5"/>
        <v>0</v>
      </c>
      <c r="S35" s="47"/>
      <c r="T35" s="66">
        <f>IF(OR(AND((U34-$D$993-SUM($C$8:U$8)+SUMIFS($C35:Q35,$C$11:Q$11,"Payment"))&lt;=0,SUMIFS($C35:R35,$C$11:R$11,"Balance")=0,R35=0),U$8&gt;=U34),U34,
IF(SUMIFS($C35:R35,$C$11:R$11,"Balance")=0, $D$993+SUM($B$8:U$8)-SUMIFS($C35:Q35,$C$11:Q$11,"Payment"),
U$8))</f>
        <v>0</v>
      </c>
      <c r="U35" s="66">
        <f t="shared" si="6"/>
        <v>0</v>
      </c>
      <c r="V35" s="47"/>
      <c r="W35" s="66">
        <f>IF(OR(AND((X34-$D$993-SUM($C$8:X$8)+SUMIFS($C35:T35,$C$11:T$11,"Payment"))&lt;=0,SUMIFS($C35:U35,$C$11:U$11,"Balance")=0,U35=0),X$8&gt;=X34),X34,
IF(SUMIFS($C35:U35,$C$11:U$11,"Balance")=0, $D$993+SUM($B$8:X$8)-SUMIFS($C35:T35,$C$11:T$11,"Payment"),
X$8))</f>
        <v>0</v>
      </c>
      <c r="X35" s="66">
        <f t="shared" si="7"/>
        <v>0</v>
      </c>
      <c r="Y35" s="47"/>
      <c r="Z35" s="66">
        <f>IF(OR(AND((AA34-$D$993-SUM($C$8:AA$8)+SUMIFS($C35:W35,$C$11:W$11,"Payment"))&lt;=0,SUMIFS($C35:X35,$C$11:X$11,"Balance")=0,X35=0),AA$8&gt;=AA34),AA34,
IF(SUMIFS($C35:X35,$C$11:X$11,"Balance")=0, $D$993+SUM($B$8:AA$8)-SUMIFS($C35:W35,$C$11:W$11,"Payment"),
AA$8))</f>
        <v>0</v>
      </c>
      <c r="AA35" s="66">
        <f t="shared" si="8"/>
        <v>0</v>
      </c>
      <c r="AB35" s="47"/>
      <c r="AC35" s="66">
        <f>IF(OR(AND((AD34-$D$993-SUM($C$8:AD$8)+SUMIFS($C35:Z35,$C$11:Z$11,"Payment"))&lt;=0,SUMIFS($C35:AA35,$C$11:AA$11,"Balance")=0,AA35=0),AD$8&gt;=AD34),AD34,
IF(SUMIFS($C35:AA35,$C$11:AA$11,"Balance")=0, $D$993+SUM($B$8:AD$8)-SUMIFS($C35:Z35,$C$11:Z$11,"Payment"),
AD$8))</f>
        <v>0</v>
      </c>
      <c r="AD35" s="66">
        <f t="shared" si="9"/>
        <v>0</v>
      </c>
      <c r="AE35" s="47"/>
      <c r="AF35" s="66">
        <f>IF(OR(AND((AG34-$D$993-SUM($C$8:AG$8)+SUMIFS($C35:AC35,$C$11:AC$11,"Payment"))&lt;=0,SUMIFS($C35:AD35,$C$11:AD$11,"Balance")=0,AD35=0),AG$8&gt;=AG34),AG34,
IF(SUMIFS($C35:AD35,$C$11:AD$11,"Balance")=0, $D$993+SUM($B$8:AG$8)-SUMIFS($C35:AC35,$C$11:AC$11,"Payment"),
AG$8))</f>
        <v>0</v>
      </c>
      <c r="AG35" s="66">
        <f t="shared" si="10"/>
        <v>0</v>
      </c>
      <c r="AH35" s="47"/>
      <c r="AI35" s="66">
        <f>IF(OR(AND((AJ34-$D$993-SUM($C$8:AJ$8)+SUMIFS($C35:AF35,$C$11:AF$11,"Payment"))&lt;=0,SUMIFS($C35:AG35,$C$11:AG$11,"Balance")=0,AG35=0),AJ$8&gt;=AJ34),AJ34,
IF(SUMIFS($C35:AG35,$C$11:AG$11,"Balance")=0, $D$993+SUM($B$8:AJ$8)-SUMIFS($C35:AF35,$C$11:AF$11,"Payment"),
AJ$8))</f>
        <v>0</v>
      </c>
      <c r="AJ35" s="66">
        <f t="shared" si="11"/>
        <v>0</v>
      </c>
      <c r="AK35" s="67"/>
    </row>
    <row r="36" spans="1:37" s="49" customFormat="1" ht="15.6">
      <c r="A36" s="65">
        <v>25</v>
      </c>
      <c r="B36" s="66">
        <f>IF(OR(AND((C35-$D$993-SUM($C$8:C$8))&lt;=0),C$8&gt;=C35),C35, C$8+$D$993)</f>
        <v>0</v>
      </c>
      <c r="C36" s="66">
        <f t="shared" si="0"/>
        <v>0</v>
      </c>
      <c r="D36" s="67"/>
      <c r="E36" s="66">
        <f>IF(OR(AND((F35-$D$993-SUM($C$8:F$8)+SUMIFS(B36:$C36,B$11:$C$11,"Payment"))&lt;=0,SUMIFS($C36:C36,$C$11:C$11,"Balance")=0,C36=0),F$8&gt;=F35),F35,
IF(SUMIFS($C36:C36,$C$11:C$11,"Balance")=0, $D$993+SUM($B$8:F$8)-SUMIFS(B36:$C36,B$11:$C$11,"Payment"),
F$8))</f>
        <v>0</v>
      </c>
      <c r="F36" s="66">
        <f t="shared" si="1"/>
        <v>0</v>
      </c>
      <c r="G36" s="67"/>
      <c r="H36" s="66">
        <f>IF(OR(AND((I35-$D$993-SUM($C$8:I$8)+SUMIFS($C36:E36,$C$11:E$11,"Payment"))&lt;=0,SUMIFS($C36:F36,$C$11:F$11,"Balance")=0,F36=0),I$8&gt;=I35),I35,
IF(SUMIFS($C36:F36,$C$11:F$11,"Balance")=0, $D$993+SUM($B$8:I$8)-SUMIFS($C36:E36,$C$11:E$11,"Payment"),
I$8))</f>
        <v>0</v>
      </c>
      <c r="I36" s="66">
        <f t="shared" si="2"/>
        <v>0</v>
      </c>
      <c r="J36" s="47"/>
      <c r="K36" s="66">
        <f>IF(OR(AND((L35-$D$993-SUM($C$8:L$8)+SUMIFS($C36:H36,$C$11:H$11,"Payment"))&lt;=0,SUMIFS($C36:I36,$C$11:I$11,"Balance")=0,I36=0),L$8&gt;=L35),L35,
IF(SUMIFS($C36:I36,$C$11:I$11,"Balance")=0, $D$993+SUM($B$8:L$8)-SUMIFS($C36:H36,$C$11:H$11,"Payment"),
L$8))</f>
        <v>0</v>
      </c>
      <c r="L36" s="66">
        <f t="shared" si="3"/>
        <v>0</v>
      </c>
      <c r="M36" s="47"/>
      <c r="N36" s="66">
        <f>IF(OR(AND((O35-$D$993-SUM($C$8:O$8)+SUMIFS($C36:K36,$C$11:K$11,"Payment"))&lt;=0,SUMIFS($C36:L36,$C$11:L$11,"Balance")=0,L36=0),O$8&gt;=O35),O35,
IF(SUMIFS($C36:L36,$C$11:L$11,"Balance")=0, $D$993+SUM($B$8:O$8)-SUMIFS($C36:K36,$C$11:K$11,"Payment"),
O$8))</f>
        <v>0</v>
      </c>
      <c r="O36" s="66">
        <f t="shared" si="4"/>
        <v>0</v>
      </c>
      <c r="P36" s="47"/>
      <c r="Q36" s="66">
        <f>IF(OR(AND((R35-$D$993-SUM($C$8:R$8)+SUMIFS($C36:N36,$C$11:N$11,"Payment"))&lt;=0,SUMIFS($C36:O36,$C$11:O$11,"Balance")=0,O36=0),R$8&gt;=R35),R35,
IF(SUMIFS($C36:O36,$C$11:O$11,"Balance")=0, $D$993+SUM($B$8:R$8)-SUMIFS($C36:N36,$C$11:N$11,"Payment"),
R$8))</f>
        <v>0</v>
      </c>
      <c r="R36" s="66">
        <f t="shared" si="5"/>
        <v>0</v>
      </c>
      <c r="S36" s="47"/>
      <c r="T36" s="66">
        <f>IF(OR(AND((U35-$D$993-SUM($C$8:U$8)+SUMIFS($C36:Q36,$C$11:Q$11,"Payment"))&lt;=0,SUMIFS($C36:R36,$C$11:R$11,"Balance")=0,R36=0),U$8&gt;=U35),U35,
IF(SUMIFS($C36:R36,$C$11:R$11,"Balance")=0, $D$993+SUM($B$8:U$8)-SUMIFS($C36:Q36,$C$11:Q$11,"Payment"),
U$8))</f>
        <v>0</v>
      </c>
      <c r="U36" s="66">
        <f t="shared" si="6"/>
        <v>0</v>
      </c>
      <c r="V36" s="47"/>
      <c r="W36" s="66">
        <f>IF(OR(AND((X35-$D$993-SUM($C$8:X$8)+SUMIFS($C36:T36,$C$11:T$11,"Payment"))&lt;=0,SUMIFS($C36:U36,$C$11:U$11,"Balance")=0,U36=0),X$8&gt;=X35),X35,
IF(SUMIFS($C36:U36,$C$11:U$11,"Balance")=0, $D$993+SUM($B$8:X$8)-SUMIFS($C36:T36,$C$11:T$11,"Payment"),
X$8))</f>
        <v>0</v>
      </c>
      <c r="X36" s="66">
        <f t="shared" si="7"/>
        <v>0</v>
      </c>
      <c r="Y36" s="47"/>
      <c r="Z36" s="66">
        <f>IF(OR(AND((AA35-$D$993-SUM($C$8:AA$8)+SUMIFS($C36:W36,$C$11:W$11,"Payment"))&lt;=0,SUMIFS($C36:X36,$C$11:X$11,"Balance")=0,X36=0),AA$8&gt;=AA35),AA35,
IF(SUMIFS($C36:X36,$C$11:X$11,"Balance")=0, $D$993+SUM($B$8:AA$8)-SUMIFS($C36:W36,$C$11:W$11,"Payment"),
AA$8))</f>
        <v>0</v>
      </c>
      <c r="AA36" s="66">
        <f t="shared" si="8"/>
        <v>0</v>
      </c>
      <c r="AB36" s="47"/>
      <c r="AC36" s="66">
        <f>IF(OR(AND((AD35-$D$993-SUM($C$8:AD$8)+SUMIFS($C36:Z36,$C$11:Z$11,"Payment"))&lt;=0,SUMIFS($C36:AA36,$C$11:AA$11,"Balance")=0,AA36=0),AD$8&gt;=AD35),AD35,
IF(SUMIFS($C36:AA36,$C$11:AA$11,"Balance")=0, $D$993+SUM($B$8:AD$8)-SUMIFS($C36:Z36,$C$11:Z$11,"Payment"),
AD$8))</f>
        <v>0</v>
      </c>
      <c r="AD36" s="66">
        <f t="shared" si="9"/>
        <v>0</v>
      </c>
      <c r="AE36" s="47"/>
      <c r="AF36" s="66">
        <f>IF(OR(AND((AG35-$D$993-SUM($C$8:AG$8)+SUMIFS($C36:AC36,$C$11:AC$11,"Payment"))&lt;=0,SUMIFS($C36:AD36,$C$11:AD$11,"Balance")=0,AD36=0),AG$8&gt;=AG35),AG35,
IF(SUMIFS($C36:AD36,$C$11:AD$11,"Balance")=0, $D$993+SUM($B$8:AG$8)-SUMIFS($C36:AC36,$C$11:AC$11,"Payment"),
AG$8))</f>
        <v>0</v>
      </c>
      <c r="AG36" s="66">
        <f t="shared" si="10"/>
        <v>0</v>
      </c>
      <c r="AH36" s="47"/>
      <c r="AI36" s="66">
        <f>IF(OR(AND((AJ35-$D$993-SUM($C$8:AJ$8)+SUMIFS($C36:AF36,$C$11:AF$11,"Payment"))&lt;=0,SUMIFS($C36:AG36,$C$11:AG$11,"Balance")=0,AG36=0),AJ$8&gt;=AJ35),AJ35,
IF(SUMIFS($C36:AG36,$C$11:AG$11,"Balance")=0, $D$993+SUM($B$8:AJ$8)-SUMIFS($C36:AF36,$C$11:AF$11,"Payment"),
AJ$8))</f>
        <v>0</v>
      </c>
      <c r="AJ36" s="66">
        <f t="shared" si="11"/>
        <v>0</v>
      </c>
      <c r="AK36" s="67"/>
    </row>
    <row r="37" spans="1:37" s="49" customFormat="1" ht="15.6">
      <c r="A37" s="65">
        <v>26</v>
      </c>
      <c r="B37" s="66">
        <f>IF(OR(AND((C36-$D$993-SUM($C$8:C$8))&lt;=0),C$8&gt;=C36),C36, C$8+$D$993)</f>
        <v>0</v>
      </c>
      <c r="C37" s="66">
        <f t="shared" si="0"/>
        <v>0</v>
      </c>
      <c r="D37" s="67"/>
      <c r="E37" s="66">
        <f>IF(OR(AND((F36-$D$993-SUM($C$8:F$8)+SUMIFS(B37:$C37,B$11:$C$11,"Payment"))&lt;=0,SUMIFS($C37:C37,$C$11:C$11,"Balance")=0,C37=0),F$8&gt;=F36),F36,
IF(SUMIFS($C37:C37,$C$11:C$11,"Balance")=0, $D$993+SUM($B$8:F$8)-SUMIFS(B37:$C37,B$11:$C$11,"Payment"),
F$8))</f>
        <v>0</v>
      </c>
      <c r="F37" s="66">
        <f t="shared" si="1"/>
        <v>0</v>
      </c>
      <c r="G37" s="67"/>
      <c r="H37" s="66">
        <f>IF(OR(AND((I36-$D$993-SUM($C$8:I$8)+SUMIFS($C37:E37,$C$11:E$11,"Payment"))&lt;=0,SUMIFS($C37:F37,$C$11:F$11,"Balance")=0,F37=0),I$8&gt;=I36),I36,
IF(SUMIFS($C37:F37,$C$11:F$11,"Balance")=0, $D$993+SUM($B$8:I$8)-SUMIFS($C37:E37,$C$11:E$11,"Payment"),
I$8))</f>
        <v>0</v>
      </c>
      <c r="I37" s="66">
        <f t="shared" si="2"/>
        <v>0</v>
      </c>
      <c r="J37" s="47"/>
      <c r="K37" s="66">
        <f>IF(OR(AND((L36-$D$993-SUM($C$8:L$8)+SUMIFS($C37:H37,$C$11:H$11,"Payment"))&lt;=0,SUMIFS($C37:I37,$C$11:I$11,"Balance")=0,I37=0),L$8&gt;=L36),L36,
IF(SUMIFS($C37:I37,$C$11:I$11,"Balance")=0, $D$993+SUM($B$8:L$8)-SUMIFS($C37:H37,$C$11:H$11,"Payment"),
L$8))</f>
        <v>0</v>
      </c>
      <c r="L37" s="66">
        <f t="shared" si="3"/>
        <v>0</v>
      </c>
      <c r="M37" s="47"/>
      <c r="N37" s="66">
        <f>IF(OR(AND((O36-$D$993-SUM($C$8:O$8)+SUMIFS($C37:K37,$C$11:K$11,"Payment"))&lt;=0,SUMIFS($C37:L37,$C$11:L$11,"Balance")=0,L37=0),O$8&gt;=O36),O36,
IF(SUMIFS($C37:L37,$C$11:L$11,"Balance")=0, $D$993+SUM($B$8:O$8)-SUMIFS($C37:K37,$C$11:K$11,"Payment"),
O$8))</f>
        <v>0</v>
      </c>
      <c r="O37" s="66">
        <f t="shared" si="4"/>
        <v>0</v>
      </c>
      <c r="P37" s="47"/>
      <c r="Q37" s="66">
        <f>IF(OR(AND((R36-$D$993-SUM($C$8:R$8)+SUMIFS($C37:N37,$C$11:N$11,"Payment"))&lt;=0,SUMIFS($C37:O37,$C$11:O$11,"Balance")=0,O37=0),R$8&gt;=R36),R36,
IF(SUMIFS($C37:O37,$C$11:O$11,"Balance")=0, $D$993+SUM($B$8:R$8)-SUMIFS($C37:N37,$C$11:N$11,"Payment"),
R$8))</f>
        <v>0</v>
      </c>
      <c r="R37" s="66">
        <f t="shared" si="5"/>
        <v>0</v>
      </c>
      <c r="S37" s="47"/>
      <c r="T37" s="66">
        <f>IF(OR(AND((U36-$D$993-SUM($C$8:U$8)+SUMIFS($C37:Q37,$C$11:Q$11,"Payment"))&lt;=0,SUMIFS($C37:R37,$C$11:R$11,"Balance")=0,R37=0),U$8&gt;=U36),U36,
IF(SUMIFS($C37:R37,$C$11:R$11,"Balance")=0, $D$993+SUM($B$8:U$8)-SUMIFS($C37:Q37,$C$11:Q$11,"Payment"),
U$8))</f>
        <v>0</v>
      </c>
      <c r="U37" s="66">
        <f t="shared" si="6"/>
        <v>0</v>
      </c>
      <c r="V37" s="47"/>
      <c r="W37" s="66">
        <f>IF(OR(AND((X36-$D$993-SUM($C$8:X$8)+SUMIFS($C37:T37,$C$11:T$11,"Payment"))&lt;=0,SUMIFS($C37:U37,$C$11:U$11,"Balance")=0,U37=0),X$8&gt;=X36),X36,
IF(SUMIFS($C37:U37,$C$11:U$11,"Balance")=0, $D$993+SUM($B$8:X$8)-SUMIFS($C37:T37,$C$11:T$11,"Payment"),
X$8))</f>
        <v>0</v>
      </c>
      <c r="X37" s="66">
        <f t="shared" si="7"/>
        <v>0</v>
      </c>
      <c r="Y37" s="47"/>
      <c r="Z37" s="66">
        <f>IF(OR(AND((AA36-$D$993-SUM($C$8:AA$8)+SUMIFS($C37:W37,$C$11:W$11,"Payment"))&lt;=0,SUMIFS($C37:X37,$C$11:X$11,"Balance")=0,X37=0),AA$8&gt;=AA36),AA36,
IF(SUMIFS($C37:X37,$C$11:X$11,"Balance")=0, $D$993+SUM($B$8:AA$8)-SUMIFS($C37:W37,$C$11:W$11,"Payment"),
AA$8))</f>
        <v>0</v>
      </c>
      <c r="AA37" s="66">
        <f t="shared" si="8"/>
        <v>0</v>
      </c>
      <c r="AB37" s="47"/>
      <c r="AC37" s="66">
        <f>IF(OR(AND((AD36-$D$993-SUM($C$8:AD$8)+SUMIFS($C37:Z37,$C$11:Z$11,"Payment"))&lt;=0,SUMIFS($C37:AA37,$C$11:AA$11,"Balance")=0,AA37=0),AD$8&gt;=AD36),AD36,
IF(SUMIFS($C37:AA37,$C$11:AA$11,"Balance")=0, $D$993+SUM($B$8:AD$8)-SUMIFS($C37:Z37,$C$11:Z$11,"Payment"),
AD$8))</f>
        <v>0</v>
      </c>
      <c r="AD37" s="66">
        <f t="shared" si="9"/>
        <v>0</v>
      </c>
      <c r="AE37" s="47"/>
      <c r="AF37" s="66">
        <f>IF(OR(AND((AG36-$D$993-SUM($C$8:AG$8)+SUMIFS($C37:AC37,$C$11:AC$11,"Payment"))&lt;=0,SUMIFS($C37:AD37,$C$11:AD$11,"Balance")=0,AD37=0),AG$8&gt;=AG36),AG36,
IF(SUMIFS($C37:AD37,$C$11:AD$11,"Balance")=0, $D$993+SUM($B$8:AG$8)-SUMIFS($C37:AC37,$C$11:AC$11,"Payment"),
AG$8))</f>
        <v>0</v>
      </c>
      <c r="AG37" s="66">
        <f t="shared" si="10"/>
        <v>0</v>
      </c>
      <c r="AH37" s="47"/>
      <c r="AI37" s="66">
        <f>IF(OR(AND((AJ36-$D$993-SUM($C$8:AJ$8)+SUMIFS($C37:AF37,$C$11:AF$11,"Payment"))&lt;=0,SUMIFS($C37:AG37,$C$11:AG$11,"Balance")=0,AG37=0),AJ$8&gt;=AJ36),AJ36,
IF(SUMIFS($C37:AG37,$C$11:AG$11,"Balance")=0, $D$993+SUM($B$8:AJ$8)-SUMIFS($C37:AF37,$C$11:AF$11,"Payment"),
AJ$8))</f>
        <v>0</v>
      </c>
      <c r="AJ37" s="66">
        <f t="shared" si="11"/>
        <v>0</v>
      </c>
      <c r="AK37" s="67"/>
    </row>
    <row r="38" spans="1:37" s="49" customFormat="1" ht="15.6">
      <c r="A38" s="65">
        <v>27</v>
      </c>
      <c r="B38" s="66">
        <f>IF(OR(AND((C37-$D$993-SUM($C$8:C$8))&lt;=0),C$8&gt;=C37),C37, C$8+$D$993)</f>
        <v>0</v>
      </c>
      <c r="C38" s="66">
        <f t="shared" si="0"/>
        <v>0</v>
      </c>
      <c r="D38" s="67"/>
      <c r="E38" s="66">
        <f>IF(OR(AND((F37-$D$993-SUM($C$8:F$8)+SUMIFS(B38:$C38,B$11:$C$11,"Payment"))&lt;=0,SUMIFS($C38:C38,$C$11:C$11,"Balance")=0,C38=0),F$8&gt;=F37),F37,
IF(SUMIFS($C38:C38,$C$11:C$11,"Balance")=0, $D$993+SUM($B$8:F$8)-SUMIFS(B38:$C38,B$11:$C$11,"Payment"),
F$8))</f>
        <v>0</v>
      </c>
      <c r="F38" s="66">
        <f t="shared" si="1"/>
        <v>0</v>
      </c>
      <c r="G38" s="67"/>
      <c r="H38" s="66">
        <f>IF(OR(AND((I37-$D$993-SUM($C$8:I$8)+SUMIFS($C38:E38,$C$11:E$11,"Payment"))&lt;=0,SUMIFS($C38:F38,$C$11:F$11,"Balance")=0,F38=0),I$8&gt;=I37),I37,
IF(SUMIFS($C38:F38,$C$11:F$11,"Balance")=0, $D$993+SUM($B$8:I$8)-SUMIFS($C38:E38,$C$11:E$11,"Payment"),
I$8))</f>
        <v>0</v>
      </c>
      <c r="I38" s="66">
        <f t="shared" si="2"/>
        <v>0</v>
      </c>
      <c r="J38" s="47"/>
      <c r="K38" s="66">
        <f>IF(OR(AND((L37-$D$993-SUM($C$8:L$8)+SUMIFS($C38:H38,$C$11:H$11,"Payment"))&lt;=0,SUMIFS($C38:I38,$C$11:I$11,"Balance")=0,I38=0),L$8&gt;=L37),L37,
IF(SUMIFS($C38:I38,$C$11:I$11,"Balance")=0, $D$993+SUM($B$8:L$8)-SUMIFS($C38:H38,$C$11:H$11,"Payment"),
L$8))</f>
        <v>0</v>
      </c>
      <c r="L38" s="66">
        <f t="shared" si="3"/>
        <v>0</v>
      </c>
      <c r="M38" s="47"/>
      <c r="N38" s="66">
        <f>IF(OR(AND((O37-$D$993-SUM($C$8:O$8)+SUMIFS($C38:K38,$C$11:K$11,"Payment"))&lt;=0,SUMIFS($C38:L38,$C$11:L$11,"Balance")=0,L38=0),O$8&gt;=O37),O37,
IF(SUMIFS($C38:L38,$C$11:L$11,"Balance")=0, $D$993+SUM($B$8:O$8)-SUMIFS($C38:K38,$C$11:K$11,"Payment"),
O$8))</f>
        <v>0</v>
      </c>
      <c r="O38" s="66">
        <f t="shared" si="4"/>
        <v>0</v>
      </c>
      <c r="P38" s="47"/>
      <c r="Q38" s="66">
        <f>IF(OR(AND((R37-$D$993-SUM($C$8:R$8)+SUMIFS($C38:N38,$C$11:N$11,"Payment"))&lt;=0,SUMIFS($C38:O38,$C$11:O$11,"Balance")=0,O38=0),R$8&gt;=R37),R37,
IF(SUMIFS($C38:O38,$C$11:O$11,"Balance")=0, $D$993+SUM($B$8:R$8)-SUMIFS($C38:N38,$C$11:N$11,"Payment"),
R$8))</f>
        <v>0</v>
      </c>
      <c r="R38" s="66">
        <f t="shared" si="5"/>
        <v>0</v>
      </c>
      <c r="S38" s="47"/>
      <c r="T38" s="66">
        <f>IF(OR(AND((U37-$D$993-SUM($C$8:U$8)+SUMIFS($C38:Q38,$C$11:Q$11,"Payment"))&lt;=0,SUMIFS($C38:R38,$C$11:R$11,"Balance")=0,R38=0),U$8&gt;=U37),U37,
IF(SUMIFS($C38:R38,$C$11:R$11,"Balance")=0, $D$993+SUM($B$8:U$8)-SUMIFS($C38:Q38,$C$11:Q$11,"Payment"),
U$8))</f>
        <v>0</v>
      </c>
      <c r="U38" s="66">
        <f t="shared" si="6"/>
        <v>0</v>
      </c>
      <c r="V38" s="47"/>
      <c r="W38" s="66">
        <f>IF(OR(AND((X37-$D$993-SUM($C$8:X$8)+SUMIFS($C38:T38,$C$11:T$11,"Payment"))&lt;=0,SUMIFS($C38:U38,$C$11:U$11,"Balance")=0,U38=0),X$8&gt;=X37),X37,
IF(SUMIFS($C38:U38,$C$11:U$11,"Balance")=0, $D$993+SUM($B$8:X$8)-SUMIFS($C38:T38,$C$11:T$11,"Payment"),
X$8))</f>
        <v>0</v>
      </c>
      <c r="X38" s="66">
        <f t="shared" si="7"/>
        <v>0</v>
      </c>
      <c r="Y38" s="47"/>
      <c r="Z38" s="66">
        <f>IF(OR(AND((AA37-$D$993-SUM($C$8:AA$8)+SUMIFS($C38:W38,$C$11:W$11,"Payment"))&lt;=0,SUMIFS($C38:X38,$C$11:X$11,"Balance")=0,X38=0),AA$8&gt;=AA37),AA37,
IF(SUMIFS($C38:X38,$C$11:X$11,"Balance")=0, $D$993+SUM($B$8:AA$8)-SUMIFS($C38:W38,$C$11:W$11,"Payment"),
AA$8))</f>
        <v>0</v>
      </c>
      <c r="AA38" s="66">
        <f t="shared" si="8"/>
        <v>0</v>
      </c>
      <c r="AB38" s="47"/>
      <c r="AC38" s="66">
        <f>IF(OR(AND((AD37-$D$993-SUM($C$8:AD$8)+SUMIFS($C38:Z38,$C$11:Z$11,"Payment"))&lt;=0,SUMIFS($C38:AA38,$C$11:AA$11,"Balance")=0,AA38=0),AD$8&gt;=AD37),AD37,
IF(SUMIFS($C38:AA38,$C$11:AA$11,"Balance")=0, $D$993+SUM($B$8:AD$8)-SUMIFS($C38:Z38,$C$11:Z$11,"Payment"),
AD$8))</f>
        <v>0</v>
      </c>
      <c r="AD38" s="66">
        <f t="shared" si="9"/>
        <v>0</v>
      </c>
      <c r="AE38" s="47"/>
      <c r="AF38" s="66">
        <f>IF(OR(AND((AG37-$D$993-SUM($C$8:AG$8)+SUMIFS($C38:AC38,$C$11:AC$11,"Payment"))&lt;=0,SUMIFS($C38:AD38,$C$11:AD$11,"Balance")=0,AD38=0),AG$8&gt;=AG37),AG37,
IF(SUMIFS($C38:AD38,$C$11:AD$11,"Balance")=0, $D$993+SUM($B$8:AG$8)-SUMIFS($C38:AC38,$C$11:AC$11,"Payment"),
AG$8))</f>
        <v>0</v>
      </c>
      <c r="AG38" s="66">
        <f t="shared" si="10"/>
        <v>0</v>
      </c>
      <c r="AH38" s="47"/>
      <c r="AI38" s="66">
        <f>IF(OR(AND((AJ37-$D$993-SUM($C$8:AJ$8)+SUMIFS($C38:AF38,$C$11:AF$11,"Payment"))&lt;=0,SUMIFS($C38:AG38,$C$11:AG$11,"Balance")=0,AG38=0),AJ$8&gt;=AJ37),AJ37,
IF(SUMIFS($C38:AG38,$C$11:AG$11,"Balance")=0, $D$993+SUM($B$8:AJ$8)-SUMIFS($C38:AF38,$C$11:AF$11,"Payment"),
AJ$8))</f>
        <v>0</v>
      </c>
      <c r="AJ38" s="66">
        <f t="shared" si="11"/>
        <v>0</v>
      </c>
      <c r="AK38" s="67"/>
    </row>
    <row r="39" spans="1:37" s="49" customFormat="1" ht="15.6">
      <c r="A39" s="65">
        <v>28</v>
      </c>
      <c r="B39" s="66">
        <f>IF(OR(AND((C38-$D$993-SUM($C$8:C$8))&lt;=0),C$8&gt;=C38),C38, C$8+$D$993)</f>
        <v>0</v>
      </c>
      <c r="C39" s="66">
        <f t="shared" si="0"/>
        <v>0</v>
      </c>
      <c r="D39" s="67"/>
      <c r="E39" s="66">
        <f>IF(OR(AND((F38-$D$993-SUM($C$8:F$8)+SUMIFS(B39:$C39,B$11:$C$11,"Payment"))&lt;=0,SUMIFS($C39:C39,$C$11:C$11,"Balance")=0,C39=0),F$8&gt;=F38),F38,
IF(SUMIFS($C39:C39,$C$11:C$11,"Balance")=0, $D$993+SUM($B$8:F$8)-SUMIFS(B39:$C39,B$11:$C$11,"Payment"),
F$8))</f>
        <v>0</v>
      </c>
      <c r="F39" s="66">
        <f t="shared" si="1"/>
        <v>0</v>
      </c>
      <c r="G39" s="67"/>
      <c r="H39" s="66">
        <f>IF(OR(AND((I38-$D$993-SUM($C$8:I$8)+SUMIFS($C39:E39,$C$11:E$11,"Payment"))&lt;=0,SUMIFS($C39:F39,$C$11:F$11,"Balance")=0,F39=0),I$8&gt;=I38),I38,
IF(SUMIFS($C39:F39,$C$11:F$11,"Balance")=0, $D$993+SUM($B$8:I$8)-SUMIFS($C39:E39,$C$11:E$11,"Payment"),
I$8))</f>
        <v>0</v>
      </c>
      <c r="I39" s="66">
        <f t="shared" si="2"/>
        <v>0</v>
      </c>
      <c r="J39" s="47"/>
      <c r="K39" s="66">
        <f>IF(OR(AND((L38-$D$993-SUM($C$8:L$8)+SUMIFS($C39:H39,$C$11:H$11,"Payment"))&lt;=0,SUMIFS($C39:I39,$C$11:I$11,"Balance")=0,I39=0),L$8&gt;=L38),L38,
IF(SUMIFS($C39:I39,$C$11:I$11,"Balance")=0, $D$993+SUM($B$8:L$8)-SUMIFS($C39:H39,$C$11:H$11,"Payment"),
L$8))</f>
        <v>0</v>
      </c>
      <c r="L39" s="66">
        <f t="shared" si="3"/>
        <v>0</v>
      </c>
      <c r="M39" s="47"/>
      <c r="N39" s="66">
        <f>IF(OR(AND((O38-$D$993-SUM($C$8:O$8)+SUMIFS($C39:K39,$C$11:K$11,"Payment"))&lt;=0,SUMIFS($C39:L39,$C$11:L$11,"Balance")=0,L39=0),O$8&gt;=O38),O38,
IF(SUMIFS($C39:L39,$C$11:L$11,"Balance")=0, $D$993+SUM($B$8:O$8)-SUMIFS($C39:K39,$C$11:K$11,"Payment"),
O$8))</f>
        <v>0</v>
      </c>
      <c r="O39" s="66">
        <f t="shared" si="4"/>
        <v>0</v>
      </c>
      <c r="P39" s="47"/>
      <c r="Q39" s="66">
        <f>IF(OR(AND((R38-$D$993-SUM($C$8:R$8)+SUMIFS($C39:N39,$C$11:N$11,"Payment"))&lt;=0,SUMIFS($C39:O39,$C$11:O$11,"Balance")=0,O39=0),R$8&gt;=R38),R38,
IF(SUMIFS($C39:O39,$C$11:O$11,"Balance")=0, $D$993+SUM($B$8:R$8)-SUMIFS($C39:N39,$C$11:N$11,"Payment"),
R$8))</f>
        <v>0</v>
      </c>
      <c r="R39" s="66">
        <f t="shared" si="5"/>
        <v>0</v>
      </c>
      <c r="S39" s="47"/>
      <c r="T39" s="66">
        <f>IF(OR(AND((U38-$D$993-SUM($C$8:U$8)+SUMIFS($C39:Q39,$C$11:Q$11,"Payment"))&lt;=0,SUMIFS($C39:R39,$C$11:R$11,"Balance")=0,R39=0),U$8&gt;=U38),U38,
IF(SUMIFS($C39:R39,$C$11:R$11,"Balance")=0, $D$993+SUM($B$8:U$8)-SUMIFS($C39:Q39,$C$11:Q$11,"Payment"),
U$8))</f>
        <v>0</v>
      </c>
      <c r="U39" s="66">
        <f t="shared" si="6"/>
        <v>0</v>
      </c>
      <c r="V39" s="47"/>
      <c r="W39" s="66">
        <f>IF(OR(AND((X38-$D$993-SUM($C$8:X$8)+SUMIFS($C39:T39,$C$11:T$11,"Payment"))&lt;=0,SUMIFS($C39:U39,$C$11:U$11,"Balance")=0,U39=0),X$8&gt;=X38),X38,
IF(SUMIFS($C39:U39,$C$11:U$11,"Balance")=0, $D$993+SUM($B$8:X$8)-SUMIFS($C39:T39,$C$11:T$11,"Payment"),
X$8))</f>
        <v>0</v>
      </c>
      <c r="X39" s="66">
        <f t="shared" si="7"/>
        <v>0</v>
      </c>
      <c r="Y39" s="47"/>
      <c r="Z39" s="66">
        <f>IF(OR(AND((AA38-$D$993-SUM($C$8:AA$8)+SUMIFS($C39:W39,$C$11:W$11,"Payment"))&lt;=0,SUMIFS($C39:X39,$C$11:X$11,"Balance")=0,X39=0),AA$8&gt;=AA38),AA38,
IF(SUMIFS($C39:X39,$C$11:X$11,"Balance")=0, $D$993+SUM($B$8:AA$8)-SUMIFS($C39:W39,$C$11:W$11,"Payment"),
AA$8))</f>
        <v>0</v>
      </c>
      <c r="AA39" s="66">
        <f t="shared" si="8"/>
        <v>0</v>
      </c>
      <c r="AB39" s="47"/>
      <c r="AC39" s="66">
        <f>IF(OR(AND((AD38-$D$993-SUM($C$8:AD$8)+SUMIFS($C39:Z39,$C$11:Z$11,"Payment"))&lt;=0,SUMIFS($C39:AA39,$C$11:AA$11,"Balance")=0,AA39=0),AD$8&gt;=AD38),AD38,
IF(SUMIFS($C39:AA39,$C$11:AA$11,"Balance")=0, $D$993+SUM($B$8:AD$8)-SUMIFS($C39:Z39,$C$11:Z$11,"Payment"),
AD$8))</f>
        <v>0</v>
      </c>
      <c r="AD39" s="66">
        <f t="shared" si="9"/>
        <v>0</v>
      </c>
      <c r="AE39" s="47"/>
      <c r="AF39" s="66">
        <f>IF(OR(AND((AG38-$D$993-SUM($C$8:AG$8)+SUMIFS($C39:AC39,$C$11:AC$11,"Payment"))&lt;=0,SUMIFS($C39:AD39,$C$11:AD$11,"Balance")=0,AD39=0),AG$8&gt;=AG38),AG38,
IF(SUMIFS($C39:AD39,$C$11:AD$11,"Balance")=0, $D$993+SUM($B$8:AG$8)-SUMIFS($C39:AC39,$C$11:AC$11,"Payment"),
AG$8))</f>
        <v>0</v>
      </c>
      <c r="AG39" s="66">
        <f t="shared" si="10"/>
        <v>0</v>
      </c>
      <c r="AH39" s="47"/>
      <c r="AI39" s="66">
        <f>IF(OR(AND((AJ38-$D$993-SUM($C$8:AJ$8)+SUMIFS($C39:AF39,$C$11:AF$11,"Payment"))&lt;=0,SUMIFS($C39:AG39,$C$11:AG$11,"Balance")=0,AG39=0),AJ$8&gt;=AJ38),AJ38,
IF(SUMIFS($C39:AG39,$C$11:AG$11,"Balance")=0, $D$993+SUM($B$8:AJ$8)-SUMIFS($C39:AF39,$C$11:AF$11,"Payment"),
AJ$8))</f>
        <v>0</v>
      </c>
      <c r="AJ39" s="66">
        <f t="shared" si="11"/>
        <v>0</v>
      </c>
      <c r="AK39" s="67"/>
    </row>
    <row r="40" spans="1:37" s="49" customFormat="1" ht="15.6">
      <c r="A40" s="65">
        <v>29</v>
      </c>
      <c r="B40" s="66">
        <f>IF(OR(AND((C39-$D$993-SUM($C$8:C$8))&lt;=0),C$8&gt;=C39),C39, C$8+$D$993)</f>
        <v>0</v>
      </c>
      <c r="C40" s="66">
        <f t="shared" si="0"/>
        <v>0</v>
      </c>
      <c r="D40" s="67"/>
      <c r="E40" s="66">
        <f>IF(OR(AND((F39-$D$993-SUM($C$8:F$8)+SUMIFS(B40:$C40,B$11:$C$11,"Payment"))&lt;=0,SUMIFS($C40:C40,$C$11:C$11,"Balance")=0,C40=0),F$8&gt;=F39),F39,
IF(SUMIFS($C40:C40,$C$11:C$11,"Balance")=0, $D$993+SUM($B$8:F$8)-SUMIFS(B40:$C40,B$11:$C$11,"Payment"),
F$8))</f>
        <v>0</v>
      </c>
      <c r="F40" s="66">
        <f t="shared" si="1"/>
        <v>0</v>
      </c>
      <c r="G40" s="67"/>
      <c r="H40" s="66">
        <f>IF(OR(AND((I39-$D$993-SUM($C$8:I$8)+SUMIFS($C40:E40,$C$11:E$11,"Payment"))&lt;=0,SUMIFS($C40:F40,$C$11:F$11,"Balance")=0,F40=0),I$8&gt;=I39),I39,
IF(SUMIFS($C40:F40,$C$11:F$11,"Balance")=0, $D$993+SUM($B$8:I$8)-SUMIFS($C40:E40,$C$11:E$11,"Payment"),
I$8))</f>
        <v>0</v>
      </c>
      <c r="I40" s="66">
        <f t="shared" si="2"/>
        <v>0</v>
      </c>
      <c r="J40" s="47"/>
      <c r="K40" s="66">
        <f>IF(OR(AND((L39-$D$993-SUM($C$8:L$8)+SUMIFS($C40:H40,$C$11:H$11,"Payment"))&lt;=0,SUMIFS($C40:I40,$C$11:I$11,"Balance")=0,I40=0),L$8&gt;=L39),L39,
IF(SUMIFS($C40:I40,$C$11:I$11,"Balance")=0, $D$993+SUM($B$8:L$8)-SUMIFS($C40:H40,$C$11:H$11,"Payment"),
L$8))</f>
        <v>0</v>
      </c>
      <c r="L40" s="66">
        <f t="shared" si="3"/>
        <v>0</v>
      </c>
      <c r="M40" s="47"/>
      <c r="N40" s="66">
        <f>IF(OR(AND((O39-$D$993-SUM($C$8:O$8)+SUMIFS($C40:K40,$C$11:K$11,"Payment"))&lt;=0,SUMIFS($C40:L40,$C$11:L$11,"Balance")=0,L40=0),O$8&gt;=O39),O39,
IF(SUMIFS($C40:L40,$C$11:L$11,"Balance")=0, $D$993+SUM($B$8:O$8)-SUMIFS($C40:K40,$C$11:K$11,"Payment"),
O$8))</f>
        <v>0</v>
      </c>
      <c r="O40" s="66">
        <f t="shared" si="4"/>
        <v>0</v>
      </c>
      <c r="P40" s="47"/>
      <c r="Q40" s="66">
        <f>IF(OR(AND((R39-$D$993-SUM($C$8:R$8)+SUMIFS($C40:N40,$C$11:N$11,"Payment"))&lt;=0,SUMIFS($C40:O40,$C$11:O$11,"Balance")=0,O40=0),R$8&gt;=R39),R39,
IF(SUMIFS($C40:O40,$C$11:O$11,"Balance")=0, $D$993+SUM($B$8:R$8)-SUMIFS($C40:N40,$C$11:N$11,"Payment"),
R$8))</f>
        <v>0</v>
      </c>
      <c r="R40" s="66">
        <f t="shared" si="5"/>
        <v>0</v>
      </c>
      <c r="S40" s="47"/>
      <c r="T40" s="66">
        <f>IF(OR(AND((U39-$D$993-SUM($C$8:U$8)+SUMIFS($C40:Q40,$C$11:Q$11,"Payment"))&lt;=0,SUMIFS($C40:R40,$C$11:R$11,"Balance")=0,R40=0),U$8&gt;=U39),U39,
IF(SUMIFS($C40:R40,$C$11:R$11,"Balance")=0, $D$993+SUM($B$8:U$8)-SUMIFS($C40:Q40,$C$11:Q$11,"Payment"),
U$8))</f>
        <v>0</v>
      </c>
      <c r="U40" s="66">
        <f t="shared" si="6"/>
        <v>0</v>
      </c>
      <c r="V40" s="47"/>
      <c r="W40" s="66">
        <f>IF(OR(AND((X39-$D$993-SUM($C$8:X$8)+SUMIFS($C40:T40,$C$11:T$11,"Payment"))&lt;=0,SUMIFS($C40:U40,$C$11:U$11,"Balance")=0,U40=0),X$8&gt;=X39),X39,
IF(SUMIFS($C40:U40,$C$11:U$11,"Balance")=0, $D$993+SUM($B$8:X$8)-SUMIFS($C40:T40,$C$11:T$11,"Payment"),
X$8))</f>
        <v>0</v>
      </c>
      <c r="X40" s="66">
        <f t="shared" si="7"/>
        <v>0</v>
      </c>
      <c r="Y40" s="47"/>
      <c r="Z40" s="66">
        <f>IF(OR(AND((AA39-$D$993-SUM($C$8:AA$8)+SUMIFS($C40:W40,$C$11:W$11,"Payment"))&lt;=0,SUMIFS($C40:X40,$C$11:X$11,"Balance")=0,X40=0),AA$8&gt;=AA39),AA39,
IF(SUMIFS($C40:X40,$C$11:X$11,"Balance")=0, $D$993+SUM($B$8:AA$8)-SUMIFS($C40:W40,$C$11:W$11,"Payment"),
AA$8))</f>
        <v>0</v>
      </c>
      <c r="AA40" s="66">
        <f t="shared" si="8"/>
        <v>0</v>
      </c>
      <c r="AB40" s="47"/>
      <c r="AC40" s="66">
        <f>IF(OR(AND((AD39-$D$993-SUM($C$8:AD$8)+SUMIFS($C40:Z40,$C$11:Z$11,"Payment"))&lt;=0,SUMIFS($C40:AA40,$C$11:AA$11,"Balance")=0,AA40=0),AD$8&gt;=AD39),AD39,
IF(SUMIFS($C40:AA40,$C$11:AA$11,"Balance")=0, $D$993+SUM($B$8:AD$8)-SUMIFS($C40:Z40,$C$11:Z$11,"Payment"),
AD$8))</f>
        <v>0</v>
      </c>
      <c r="AD40" s="66">
        <f t="shared" si="9"/>
        <v>0</v>
      </c>
      <c r="AE40" s="47"/>
      <c r="AF40" s="66">
        <f>IF(OR(AND((AG39-$D$993-SUM($C$8:AG$8)+SUMIFS($C40:AC40,$C$11:AC$11,"Payment"))&lt;=0,SUMIFS($C40:AD40,$C$11:AD$11,"Balance")=0,AD40=0),AG$8&gt;=AG39),AG39,
IF(SUMIFS($C40:AD40,$C$11:AD$11,"Balance")=0, $D$993+SUM($B$8:AG$8)-SUMIFS($C40:AC40,$C$11:AC$11,"Payment"),
AG$8))</f>
        <v>0</v>
      </c>
      <c r="AG40" s="66">
        <f t="shared" si="10"/>
        <v>0</v>
      </c>
      <c r="AH40" s="47"/>
      <c r="AI40" s="66">
        <f>IF(OR(AND((AJ39-$D$993-SUM($C$8:AJ$8)+SUMIFS($C40:AF40,$C$11:AF$11,"Payment"))&lt;=0,SUMIFS($C40:AG40,$C$11:AG$11,"Balance")=0,AG40=0),AJ$8&gt;=AJ39),AJ39,
IF(SUMIFS($C40:AG40,$C$11:AG$11,"Balance")=0, $D$993+SUM($B$8:AJ$8)-SUMIFS($C40:AF40,$C$11:AF$11,"Payment"),
AJ$8))</f>
        <v>0</v>
      </c>
      <c r="AJ40" s="66">
        <f t="shared" si="11"/>
        <v>0</v>
      </c>
      <c r="AK40" s="67"/>
    </row>
    <row r="41" spans="1:37" s="49" customFormat="1" ht="15.6">
      <c r="A41" s="65">
        <v>30</v>
      </c>
      <c r="B41" s="66">
        <f>IF(OR(AND((C40-$D$993-SUM($C$8:C$8))&lt;=0),C$8&gt;=C40),C40, C$8+$D$993)</f>
        <v>0</v>
      </c>
      <c r="C41" s="66">
        <f t="shared" si="0"/>
        <v>0</v>
      </c>
      <c r="D41" s="67"/>
      <c r="E41" s="66">
        <f>IF(OR(AND((F40-$D$993-SUM($C$8:F$8)+SUMIFS(B41:$C41,B$11:$C$11,"Payment"))&lt;=0,SUMIFS($C41:C41,$C$11:C$11,"Balance")=0,C41=0),F$8&gt;=F40),F40,
IF(SUMIFS($C41:C41,$C$11:C$11,"Balance")=0, $D$993+SUM($B$8:F$8)-SUMIFS(B41:$C41,B$11:$C$11,"Payment"),
F$8))</f>
        <v>0</v>
      </c>
      <c r="F41" s="66">
        <f t="shared" si="1"/>
        <v>0</v>
      </c>
      <c r="G41" s="67"/>
      <c r="H41" s="66">
        <f>IF(OR(AND((I40-$D$993-SUM($C$8:I$8)+SUMIFS($C41:E41,$C$11:E$11,"Payment"))&lt;=0,SUMIFS($C41:F41,$C$11:F$11,"Balance")=0,F41=0),I$8&gt;=I40),I40,
IF(SUMIFS($C41:F41,$C$11:F$11,"Balance")=0, $D$993+SUM($B$8:I$8)-SUMIFS($C41:E41,$C$11:E$11,"Payment"),
I$8))</f>
        <v>0</v>
      </c>
      <c r="I41" s="66">
        <f t="shared" si="2"/>
        <v>0</v>
      </c>
      <c r="J41" s="47"/>
      <c r="K41" s="66">
        <f>IF(OR(AND((L40-$D$993-SUM($C$8:L$8)+SUMIFS($C41:H41,$C$11:H$11,"Payment"))&lt;=0,SUMIFS($C41:I41,$C$11:I$11,"Balance")=0,I41=0),L$8&gt;=L40),L40,
IF(SUMIFS($C41:I41,$C$11:I$11,"Balance")=0, $D$993+SUM($B$8:L$8)-SUMIFS($C41:H41,$C$11:H$11,"Payment"),
L$8))</f>
        <v>0</v>
      </c>
      <c r="L41" s="66">
        <f t="shared" si="3"/>
        <v>0</v>
      </c>
      <c r="M41" s="47"/>
      <c r="N41" s="66">
        <f>IF(OR(AND((O40-$D$993-SUM($C$8:O$8)+SUMIFS($C41:K41,$C$11:K$11,"Payment"))&lt;=0,SUMIFS($C41:L41,$C$11:L$11,"Balance")=0,L41=0),O$8&gt;=O40),O40,
IF(SUMIFS($C41:L41,$C$11:L$11,"Balance")=0, $D$993+SUM($B$8:O$8)-SUMIFS($C41:K41,$C$11:K$11,"Payment"),
O$8))</f>
        <v>0</v>
      </c>
      <c r="O41" s="66">
        <f t="shared" si="4"/>
        <v>0</v>
      </c>
      <c r="P41" s="47"/>
      <c r="Q41" s="66">
        <f>IF(OR(AND((R40-$D$993-SUM($C$8:R$8)+SUMIFS($C41:N41,$C$11:N$11,"Payment"))&lt;=0,SUMIFS($C41:O41,$C$11:O$11,"Balance")=0,O41=0),R$8&gt;=R40),R40,
IF(SUMIFS($C41:O41,$C$11:O$11,"Balance")=0, $D$993+SUM($B$8:R$8)-SUMIFS($C41:N41,$C$11:N$11,"Payment"),
R$8))</f>
        <v>0</v>
      </c>
      <c r="R41" s="66">
        <f t="shared" si="5"/>
        <v>0</v>
      </c>
      <c r="S41" s="47"/>
      <c r="T41" s="66">
        <f>IF(OR(AND((U40-$D$993-SUM($C$8:U$8)+SUMIFS($C41:Q41,$C$11:Q$11,"Payment"))&lt;=0,SUMIFS($C41:R41,$C$11:R$11,"Balance")=0,R41=0),U$8&gt;=U40),U40,
IF(SUMIFS($C41:R41,$C$11:R$11,"Balance")=0, $D$993+SUM($B$8:U$8)-SUMIFS($C41:Q41,$C$11:Q$11,"Payment"),
U$8))</f>
        <v>0</v>
      </c>
      <c r="U41" s="66">
        <f t="shared" si="6"/>
        <v>0</v>
      </c>
      <c r="V41" s="47"/>
      <c r="W41" s="66">
        <f>IF(OR(AND((X40-$D$993-SUM($C$8:X$8)+SUMIFS($C41:T41,$C$11:T$11,"Payment"))&lt;=0,SUMIFS($C41:U41,$C$11:U$11,"Balance")=0,U41=0),X$8&gt;=X40),X40,
IF(SUMIFS($C41:U41,$C$11:U$11,"Balance")=0, $D$993+SUM($B$8:X$8)-SUMIFS($C41:T41,$C$11:T$11,"Payment"),
X$8))</f>
        <v>0</v>
      </c>
      <c r="X41" s="66">
        <f t="shared" si="7"/>
        <v>0</v>
      </c>
      <c r="Y41" s="47"/>
      <c r="Z41" s="66">
        <f>IF(OR(AND((AA40-$D$993-SUM($C$8:AA$8)+SUMIFS($C41:W41,$C$11:W$11,"Payment"))&lt;=0,SUMIFS($C41:X41,$C$11:X$11,"Balance")=0,X41=0),AA$8&gt;=AA40),AA40,
IF(SUMIFS($C41:X41,$C$11:X$11,"Balance")=0, $D$993+SUM($B$8:AA$8)-SUMIFS($C41:W41,$C$11:W$11,"Payment"),
AA$8))</f>
        <v>0</v>
      </c>
      <c r="AA41" s="66">
        <f t="shared" si="8"/>
        <v>0</v>
      </c>
      <c r="AB41" s="47"/>
      <c r="AC41" s="66">
        <f>IF(OR(AND((AD40-$D$993-SUM($C$8:AD$8)+SUMIFS($C41:Z41,$C$11:Z$11,"Payment"))&lt;=0,SUMIFS($C41:AA41,$C$11:AA$11,"Balance")=0,AA41=0),AD$8&gt;=AD40),AD40,
IF(SUMIFS($C41:AA41,$C$11:AA$11,"Balance")=0, $D$993+SUM($B$8:AD$8)-SUMIFS($C41:Z41,$C$11:Z$11,"Payment"),
AD$8))</f>
        <v>0</v>
      </c>
      <c r="AD41" s="66">
        <f t="shared" si="9"/>
        <v>0</v>
      </c>
      <c r="AE41" s="47"/>
      <c r="AF41" s="66">
        <f>IF(OR(AND((AG40-$D$993-SUM($C$8:AG$8)+SUMIFS($C41:AC41,$C$11:AC$11,"Payment"))&lt;=0,SUMIFS($C41:AD41,$C$11:AD$11,"Balance")=0,AD41=0),AG$8&gt;=AG40),AG40,
IF(SUMIFS($C41:AD41,$C$11:AD$11,"Balance")=0, $D$993+SUM($B$8:AG$8)-SUMIFS($C41:AC41,$C$11:AC$11,"Payment"),
AG$8))</f>
        <v>0</v>
      </c>
      <c r="AG41" s="66">
        <f t="shared" si="10"/>
        <v>0</v>
      </c>
      <c r="AH41" s="47"/>
      <c r="AI41" s="66">
        <f>IF(OR(AND((AJ40-$D$993-SUM($C$8:AJ$8)+SUMIFS($C41:AF41,$C$11:AF$11,"Payment"))&lt;=0,SUMIFS($C41:AG41,$C$11:AG$11,"Balance")=0,AG41=0),AJ$8&gt;=AJ40),AJ40,
IF(SUMIFS($C41:AG41,$C$11:AG$11,"Balance")=0, $D$993+SUM($B$8:AJ$8)-SUMIFS($C41:AF41,$C$11:AF$11,"Payment"),
AJ$8))</f>
        <v>0</v>
      </c>
      <c r="AJ41" s="66">
        <f t="shared" si="11"/>
        <v>0</v>
      </c>
      <c r="AK41" s="67"/>
    </row>
    <row r="42" spans="1:37" s="49" customFormat="1" ht="15.6">
      <c r="A42" s="65">
        <v>31</v>
      </c>
      <c r="B42" s="66">
        <f>IF(OR(AND((C41-$D$993-SUM($C$8:C$8))&lt;=0),C$8&gt;=C41),C41, C$8+$D$993)</f>
        <v>0</v>
      </c>
      <c r="C42" s="66">
        <f t="shared" si="0"/>
        <v>0</v>
      </c>
      <c r="D42" s="67"/>
      <c r="E42" s="66">
        <f>IF(OR(AND((F41-$D$993-SUM($C$8:F$8)+SUMIFS(B42:$C42,B$11:$C$11,"Payment"))&lt;=0,SUMIFS($C42:C42,$C$11:C$11,"Balance")=0,C42=0),F$8&gt;=F41),F41,
IF(SUMIFS($C42:C42,$C$11:C$11,"Balance")=0, $D$993+SUM($B$8:F$8)-SUMIFS(B42:$C42,B$11:$C$11,"Payment"),
F$8))</f>
        <v>0</v>
      </c>
      <c r="F42" s="66">
        <f t="shared" si="1"/>
        <v>0</v>
      </c>
      <c r="G42" s="67"/>
      <c r="H42" s="66">
        <f>IF(OR(AND((I41-$D$993-SUM($C$8:I$8)+SUMIFS($C42:E42,$C$11:E$11,"Payment"))&lt;=0,SUMIFS($C42:F42,$C$11:F$11,"Balance")=0,F42=0),I$8&gt;=I41),I41,
IF(SUMIFS($C42:F42,$C$11:F$11,"Balance")=0, $D$993+SUM($B$8:I$8)-SUMIFS($C42:E42,$C$11:E$11,"Payment"),
I$8))</f>
        <v>0</v>
      </c>
      <c r="I42" s="66">
        <f t="shared" si="2"/>
        <v>0</v>
      </c>
      <c r="J42" s="47"/>
      <c r="K42" s="66">
        <f>IF(OR(AND((L41-$D$993-SUM($C$8:L$8)+SUMIFS($C42:H42,$C$11:H$11,"Payment"))&lt;=0,SUMIFS($C42:I42,$C$11:I$11,"Balance")=0,I42=0),L$8&gt;=L41),L41,
IF(SUMIFS($C42:I42,$C$11:I$11,"Balance")=0, $D$993+SUM($B$8:L$8)-SUMIFS($C42:H42,$C$11:H$11,"Payment"),
L$8))</f>
        <v>0</v>
      </c>
      <c r="L42" s="66">
        <f t="shared" si="3"/>
        <v>0</v>
      </c>
      <c r="M42" s="47"/>
      <c r="N42" s="66">
        <f>IF(OR(AND((O41-$D$993-SUM($C$8:O$8)+SUMIFS($C42:K42,$C$11:K$11,"Payment"))&lt;=0,SUMIFS($C42:L42,$C$11:L$11,"Balance")=0,L42=0),O$8&gt;=O41),O41,
IF(SUMIFS($C42:L42,$C$11:L$11,"Balance")=0, $D$993+SUM($B$8:O$8)-SUMIFS($C42:K42,$C$11:K$11,"Payment"),
O$8))</f>
        <v>0</v>
      </c>
      <c r="O42" s="66">
        <f t="shared" si="4"/>
        <v>0</v>
      </c>
      <c r="P42" s="47"/>
      <c r="Q42" s="66">
        <f>IF(OR(AND((R41-$D$993-SUM($C$8:R$8)+SUMIFS($C42:N42,$C$11:N$11,"Payment"))&lt;=0,SUMIFS($C42:O42,$C$11:O$11,"Balance")=0,O42=0),R$8&gt;=R41),R41,
IF(SUMIFS($C42:O42,$C$11:O$11,"Balance")=0, $D$993+SUM($B$8:R$8)-SUMIFS($C42:N42,$C$11:N$11,"Payment"),
R$8))</f>
        <v>0</v>
      </c>
      <c r="R42" s="66">
        <f t="shared" si="5"/>
        <v>0</v>
      </c>
      <c r="S42" s="47"/>
      <c r="T42" s="66">
        <f>IF(OR(AND((U41-$D$993-SUM($C$8:U$8)+SUMIFS($C42:Q42,$C$11:Q$11,"Payment"))&lt;=0,SUMIFS($C42:R42,$C$11:R$11,"Balance")=0,R42=0),U$8&gt;=U41),U41,
IF(SUMIFS($C42:R42,$C$11:R$11,"Balance")=0, $D$993+SUM($B$8:U$8)-SUMIFS($C42:Q42,$C$11:Q$11,"Payment"),
U$8))</f>
        <v>0</v>
      </c>
      <c r="U42" s="66">
        <f t="shared" si="6"/>
        <v>0</v>
      </c>
      <c r="V42" s="47"/>
      <c r="W42" s="66">
        <f>IF(OR(AND((X41-$D$993-SUM($C$8:X$8)+SUMIFS($C42:T42,$C$11:T$11,"Payment"))&lt;=0,SUMIFS($C42:U42,$C$11:U$11,"Balance")=0,U42=0),X$8&gt;=X41),X41,
IF(SUMIFS($C42:U42,$C$11:U$11,"Balance")=0, $D$993+SUM($B$8:X$8)-SUMIFS($C42:T42,$C$11:T$11,"Payment"),
X$8))</f>
        <v>0</v>
      </c>
      <c r="X42" s="66">
        <f t="shared" si="7"/>
        <v>0</v>
      </c>
      <c r="Y42" s="47"/>
      <c r="Z42" s="66">
        <f>IF(OR(AND((AA41-$D$993-SUM($C$8:AA$8)+SUMIFS($C42:W42,$C$11:W$11,"Payment"))&lt;=0,SUMIFS($C42:X42,$C$11:X$11,"Balance")=0,X42=0),AA$8&gt;=AA41),AA41,
IF(SUMIFS($C42:X42,$C$11:X$11,"Balance")=0, $D$993+SUM($B$8:AA$8)-SUMIFS($C42:W42,$C$11:W$11,"Payment"),
AA$8))</f>
        <v>0</v>
      </c>
      <c r="AA42" s="66">
        <f t="shared" si="8"/>
        <v>0</v>
      </c>
      <c r="AB42" s="47"/>
      <c r="AC42" s="66">
        <f>IF(OR(AND((AD41-$D$993-SUM($C$8:AD$8)+SUMIFS($C42:Z42,$C$11:Z$11,"Payment"))&lt;=0,SUMIFS($C42:AA42,$C$11:AA$11,"Balance")=0,AA42=0),AD$8&gt;=AD41),AD41,
IF(SUMIFS($C42:AA42,$C$11:AA$11,"Balance")=0, $D$993+SUM($B$8:AD$8)-SUMIFS($C42:Z42,$C$11:Z$11,"Payment"),
AD$8))</f>
        <v>0</v>
      </c>
      <c r="AD42" s="66">
        <f t="shared" si="9"/>
        <v>0</v>
      </c>
      <c r="AE42" s="47"/>
      <c r="AF42" s="66">
        <f>IF(OR(AND((AG41-$D$993-SUM($C$8:AG$8)+SUMIFS($C42:AC42,$C$11:AC$11,"Payment"))&lt;=0,SUMIFS($C42:AD42,$C$11:AD$11,"Balance")=0,AD42=0),AG$8&gt;=AG41),AG41,
IF(SUMIFS($C42:AD42,$C$11:AD$11,"Balance")=0, $D$993+SUM($B$8:AG$8)-SUMIFS($C42:AC42,$C$11:AC$11,"Payment"),
AG$8))</f>
        <v>0</v>
      </c>
      <c r="AG42" s="66">
        <f t="shared" si="10"/>
        <v>0</v>
      </c>
      <c r="AH42" s="47"/>
      <c r="AI42" s="66">
        <f>IF(OR(AND((AJ41-$D$993-SUM($C$8:AJ$8)+SUMIFS($C42:AF42,$C$11:AF$11,"Payment"))&lt;=0,SUMIFS($C42:AG42,$C$11:AG$11,"Balance")=0,AG42=0),AJ$8&gt;=AJ41),AJ41,
IF(SUMIFS($C42:AG42,$C$11:AG$11,"Balance")=0, $D$993+SUM($B$8:AJ$8)-SUMIFS($C42:AF42,$C$11:AF$11,"Payment"),
AJ$8))</f>
        <v>0</v>
      </c>
      <c r="AJ42" s="66">
        <f t="shared" si="11"/>
        <v>0</v>
      </c>
      <c r="AK42" s="67"/>
    </row>
    <row r="43" spans="1:37" s="49" customFormat="1" ht="15.6">
      <c r="A43" s="65">
        <v>32</v>
      </c>
      <c r="B43" s="66">
        <f>IF(OR(AND((C42-$D$993-SUM($C$8:C$8))&lt;=0),C$8&gt;=C42),C42, C$8+$D$993)</f>
        <v>0</v>
      </c>
      <c r="C43" s="66">
        <f t="shared" si="0"/>
        <v>0</v>
      </c>
      <c r="D43" s="67"/>
      <c r="E43" s="66">
        <f>IF(OR(AND((F42-$D$993-SUM($C$8:F$8)+SUMIFS(B43:$C43,B$11:$C$11,"Payment"))&lt;=0,SUMIFS($C43:C43,$C$11:C$11,"Balance")=0,C43=0),F$8&gt;=F42),F42,
IF(SUMIFS($C43:C43,$C$11:C$11,"Balance")=0, $D$993+SUM($B$8:F$8)-SUMIFS(B43:$C43,B$11:$C$11,"Payment"),
F$8))</f>
        <v>0</v>
      </c>
      <c r="F43" s="66">
        <f t="shared" si="1"/>
        <v>0</v>
      </c>
      <c r="G43" s="67"/>
      <c r="H43" s="66">
        <f>IF(OR(AND((I42-$D$993-SUM($C$8:I$8)+SUMIFS($C43:E43,$C$11:E$11,"Payment"))&lt;=0,SUMIFS($C43:F43,$C$11:F$11,"Balance")=0,F43=0),I$8&gt;=I42),I42,
IF(SUMIFS($C43:F43,$C$11:F$11,"Balance")=0, $D$993+SUM($B$8:I$8)-SUMIFS($C43:E43,$C$11:E$11,"Payment"),
I$8))</f>
        <v>0</v>
      </c>
      <c r="I43" s="66">
        <f t="shared" si="2"/>
        <v>0</v>
      </c>
      <c r="J43" s="47"/>
      <c r="K43" s="66">
        <f>IF(OR(AND((L42-$D$993-SUM($C$8:L$8)+SUMIFS($C43:H43,$C$11:H$11,"Payment"))&lt;=0,SUMIFS($C43:I43,$C$11:I$11,"Balance")=0,I43=0),L$8&gt;=L42),L42,
IF(SUMIFS($C43:I43,$C$11:I$11,"Balance")=0, $D$993+SUM($B$8:L$8)-SUMIFS($C43:H43,$C$11:H$11,"Payment"),
L$8))</f>
        <v>0</v>
      </c>
      <c r="L43" s="66">
        <f t="shared" si="3"/>
        <v>0</v>
      </c>
      <c r="M43" s="47"/>
      <c r="N43" s="66">
        <f>IF(OR(AND((O42-$D$993-SUM($C$8:O$8)+SUMIFS($C43:K43,$C$11:K$11,"Payment"))&lt;=0,SUMIFS($C43:L43,$C$11:L$11,"Balance")=0,L43=0),O$8&gt;=O42),O42,
IF(SUMIFS($C43:L43,$C$11:L$11,"Balance")=0, $D$993+SUM($B$8:O$8)-SUMIFS($C43:K43,$C$11:K$11,"Payment"),
O$8))</f>
        <v>0</v>
      </c>
      <c r="O43" s="66">
        <f t="shared" si="4"/>
        <v>0</v>
      </c>
      <c r="P43" s="47"/>
      <c r="Q43" s="66">
        <f>IF(OR(AND((R42-$D$993-SUM($C$8:R$8)+SUMIFS($C43:N43,$C$11:N$11,"Payment"))&lt;=0,SUMIFS($C43:O43,$C$11:O$11,"Balance")=0,O43=0),R$8&gt;=R42),R42,
IF(SUMIFS($C43:O43,$C$11:O$11,"Balance")=0, $D$993+SUM($B$8:R$8)-SUMIFS($C43:N43,$C$11:N$11,"Payment"),
R$8))</f>
        <v>0</v>
      </c>
      <c r="R43" s="66">
        <f t="shared" si="5"/>
        <v>0</v>
      </c>
      <c r="S43" s="47"/>
      <c r="T43" s="66">
        <f>IF(OR(AND((U42-$D$993-SUM($C$8:U$8)+SUMIFS($C43:Q43,$C$11:Q$11,"Payment"))&lt;=0,SUMIFS($C43:R43,$C$11:R$11,"Balance")=0,R43=0),U$8&gt;=U42),U42,
IF(SUMIFS($C43:R43,$C$11:R$11,"Balance")=0, $D$993+SUM($B$8:U$8)-SUMIFS($C43:Q43,$C$11:Q$11,"Payment"),
U$8))</f>
        <v>0</v>
      </c>
      <c r="U43" s="66">
        <f t="shared" si="6"/>
        <v>0</v>
      </c>
      <c r="V43" s="47"/>
      <c r="W43" s="66">
        <f>IF(OR(AND((X42-$D$993-SUM($C$8:X$8)+SUMIFS($C43:T43,$C$11:T$11,"Payment"))&lt;=0,SUMIFS($C43:U43,$C$11:U$11,"Balance")=0,U43=0),X$8&gt;=X42),X42,
IF(SUMIFS($C43:U43,$C$11:U$11,"Balance")=0, $D$993+SUM($B$8:X$8)-SUMIFS($C43:T43,$C$11:T$11,"Payment"),
X$8))</f>
        <v>0</v>
      </c>
      <c r="X43" s="66">
        <f t="shared" si="7"/>
        <v>0</v>
      </c>
      <c r="Y43" s="47"/>
      <c r="Z43" s="66">
        <f>IF(OR(AND((AA42-$D$993-SUM($C$8:AA$8)+SUMIFS($C43:W43,$C$11:W$11,"Payment"))&lt;=0,SUMIFS($C43:X43,$C$11:X$11,"Balance")=0,X43=0),AA$8&gt;=AA42),AA42,
IF(SUMIFS($C43:X43,$C$11:X$11,"Balance")=0, $D$993+SUM($B$8:AA$8)-SUMIFS($C43:W43,$C$11:W$11,"Payment"),
AA$8))</f>
        <v>0</v>
      </c>
      <c r="AA43" s="66">
        <f t="shared" si="8"/>
        <v>0</v>
      </c>
      <c r="AB43" s="47"/>
      <c r="AC43" s="66">
        <f>IF(OR(AND((AD42-$D$993-SUM($C$8:AD$8)+SUMIFS($C43:Z43,$C$11:Z$11,"Payment"))&lt;=0,SUMIFS($C43:AA43,$C$11:AA$11,"Balance")=0,AA43=0),AD$8&gt;=AD42),AD42,
IF(SUMIFS($C43:AA43,$C$11:AA$11,"Balance")=0, $D$993+SUM($B$8:AD$8)-SUMIFS($C43:Z43,$C$11:Z$11,"Payment"),
AD$8))</f>
        <v>0</v>
      </c>
      <c r="AD43" s="66">
        <f t="shared" si="9"/>
        <v>0</v>
      </c>
      <c r="AE43" s="47"/>
      <c r="AF43" s="66">
        <f>IF(OR(AND((AG42-$D$993-SUM($C$8:AG$8)+SUMIFS($C43:AC43,$C$11:AC$11,"Payment"))&lt;=0,SUMIFS($C43:AD43,$C$11:AD$11,"Balance")=0,AD43=0),AG$8&gt;=AG42),AG42,
IF(SUMIFS($C43:AD43,$C$11:AD$11,"Balance")=0, $D$993+SUM($B$8:AG$8)-SUMIFS($C43:AC43,$C$11:AC$11,"Payment"),
AG$8))</f>
        <v>0</v>
      </c>
      <c r="AG43" s="66">
        <f t="shared" si="10"/>
        <v>0</v>
      </c>
      <c r="AH43" s="47"/>
      <c r="AI43" s="66">
        <f>IF(OR(AND((AJ42-$D$993-SUM($C$8:AJ$8)+SUMIFS($C43:AF43,$C$11:AF$11,"Payment"))&lt;=0,SUMIFS($C43:AG43,$C$11:AG$11,"Balance")=0,AG43=0),AJ$8&gt;=AJ42),AJ42,
IF(SUMIFS($C43:AG43,$C$11:AG$11,"Balance")=0, $D$993+SUM($B$8:AJ$8)-SUMIFS($C43:AF43,$C$11:AF$11,"Payment"),
AJ$8))</f>
        <v>0</v>
      </c>
      <c r="AJ43" s="66">
        <f t="shared" si="11"/>
        <v>0</v>
      </c>
      <c r="AK43" s="67"/>
    </row>
    <row r="44" spans="1:37" s="49" customFormat="1" ht="15.6">
      <c r="A44" s="65">
        <v>33</v>
      </c>
      <c r="B44" s="66">
        <f>IF(OR(AND((C43-$D$993-SUM($C$8:C$8))&lt;=0),C$8&gt;=C43),C43, C$8+$D$993)</f>
        <v>0</v>
      </c>
      <c r="C44" s="66">
        <f t="shared" si="0"/>
        <v>0</v>
      </c>
      <c r="D44" s="67"/>
      <c r="E44" s="66">
        <f>IF(OR(AND((F43-$D$993-SUM($C$8:F$8)+SUMIFS(B44:$C44,B$11:$C$11,"Payment"))&lt;=0,SUMIFS($C44:C44,$C$11:C$11,"Balance")=0,C44=0),F$8&gt;=F43),F43,
IF(SUMIFS($C44:C44,$C$11:C$11,"Balance")=0, $D$993+SUM($B$8:F$8)-SUMIFS(B44:$C44,B$11:$C$11,"Payment"),
F$8))</f>
        <v>0</v>
      </c>
      <c r="F44" s="66">
        <f t="shared" si="1"/>
        <v>0</v>
      </c>
      <c r="G44" s="67"/>
      <c r="H44" s="66">
        <f>IF(OR(AND((I43-$D$993-SUM($C$8:I$8)+SUMIFS($C44:E44,$C$11:E$11,"Payment"))&lt;=0,SUMIFS($C44:F44,$C$11:F$11,"Balance")=0,F44=0),I$8&gt;=I43),I43,
IF(SUMIFS($C44:F44,$C$11:F$11,"Balance")=0, $D$993+SUM($B$8:I$8)-SUMIFS($C44:E44,$C$11:E$11,"Payment"),
I$8))</f>
        <v>0</v>
      </c>
      <c r="I44" s="66">
        <f t="shared" si="2"/>
        <v>0</v>
      </c>
      <c r="J44" s="47"/>
      <c r="K44" s="66">
        <f>IF(OR(AND((L43-$D$993-SUM($C$8:L$8)+SUMIFS($C44:H44,$C$11:H$11,"Payment"))&lt;=0,SUMIFS($C44:I44,$C$11:I$11,"Balance")=0,I44=0),L$8&gt;=L43),L43,
IF(SUMIFS($C44:I44,$C$11:I$11,"Balance")=0, $D$993+SUM($B$8:L$8)-SUMIFS($C44:H44,$C$11:H$11,"Payment"),
L$8))</f>
        <v>0</v>
      </c>
      <c r="L44" s="66">
        <f t="shared" si="3"/>
        <v>0</v>
      </c>
      <c r="M44" s="47"/>
      <c r="N44" s="66">
        <f>IF(OR(AND((O43-$D$993-SUM($C$8:O$8)+SUMIFS($C44:K44,$C$11:K$11,"Payment"))&lt;=0,SUMIFS($C44:L44,$C$11:L$11,"Balance")=0,L44=0),O$8&gt;=O43),O43,
IF(SUMIFS($C44:L44,$C$11:L$11,"Balance")=0, $D$993+SUM($B$8:O$8)-SUMIFS($C44:K44,$C$11:K$11,"Payment"),
O$8))</f>
        <v>0</v>
      </c>
      <c r="O44" s="66">
        <f t="shared" si="4"/>
        <v>0</v>
      </c>
      <c r="P44" s="47"/>
      <c r="Q44" s="66">
        <f>IF(OR(AND((R43-$D$993-SUM($C$8:R$8)+SUMIFS($C44:N44,$C$11:N$11,"Payment"))&lt;=0,SUMIFS($C44:O44,$C$11:O$11,"Balance")=0,O44=0),R$8&gt;=R43),R43,
IF(SUMIFS($C44:O44,$C$11:O$11,"Balance")=0, $D$993+SUM($B$8:R$8)-SUMIFS($C44:N44,$C$11:N$11,"Payment"),
R$8))</f>
        <v>0</v>
      </c>
      <c r="R44" s="66">
        <f t="shared" si="5"/>
        <v>0</v>
      </c>
      <c r="S44" s="47"/>
      <c r="T44" s="66">
        <f>IF(OR(AND((U43-$D$993-SUM($C$8:U$8)+SUMIFS($C44:Q44,$C$11:Q$11,"Payment"))&lt;=0,SUMIFS($C44:R44,$C$11:R$11,"Balance")=0,R44=0),U$8&gt;=U43),U43,
IF(SUMIFS($C44:R44,$C$11:R$11,"Balance")=0, $D$993+SUM($B$8:U$8)-SUMIFS($C44:Q44,$C$11:Q$11,"Payment"),
U$8))</f>
        <v>0</v>
      </c>
      <c r="U44" s="66">
        <f t="shared" si="6"/>
        <v>0</v>
      </c>
      <c r="V44" s="47"/>
      <c r="W44" s="66">
        <f>IF(OR(AND((X43-$D$993-SUM($C$8:X$8)+SUMIFS($C44:T44,$C$11:T$11,"Payment"))&lt;=0,SUMIFS($C44:U44,$C$11:U$11,"Balance")=0,U44=0),X$8&gt;=X43),X43,
IF(SUMIFS($C44:U44,$C$11:U$11,"Balance")=0, $D$993+SUM($B$8:X$8)-SUMIFS($C44:T44,$C$11:T$11,"Payment"),
X$8))</f>
        <v>0</v>
      </c>
      <c r="X44" s="66">
        <f t="shared" si="7"/>
        <v>0</v>
      </c>
      <c r="Y44" s="47"/>
      <c r="Z44" s="66">
        <f>IF(OR(AND((AA43-$D$993-SUM($C$8:AA$8)+SUMIFS($C44:W44,$C$11:W$11,"Payment"))&lt;=0,SUMIFS($C44:X44,$C$11:X$11,"Balance")=0,X44=0),AA$8&gt;=AA43),AA43,
IF(SUMIFS($C44:X44,$C$11:X$11,"Balance")=0, $D$993+SUM($B$8:AA$8)-SUMIFS($C44:W44,$C$11:W$11,"Payment"),
AA$8))</f>
        <v>0</v>
      </c>
      <c r="AA44" s="66">
        <f t="shared" si="8"/>
        <v>0</v>
      </c>
      <c r="AB44" s="47"/>
      <c r="AC44" s="66">
        <f>IF(OR(AND((AD43-$D$993-SUM($C$8:AD$8)+SUMIFS($C44:Z44,$C$11:Z$11,"Payment"))&lt;=0,SUMIFS($C44:AA44,$C$11:AA$11,"Balance")=0,AA44=0),AD$8&gt;=AD43),AD43,
IF(SUMIFS($C44:AA44,$C$11:AA$11,"Balance")=0, $D$993+SUM($B$8:AD$8)-SUMIFS($C44:Z44,$C$11:Z$11,"Payment"),
AD$8))</f>
        <v>0</v>
      </c>
      <c r="AD44" s="66">
        <f t="shared" si="9"/>
        <v>0</v>
      </c>
      <c r="AE44" s="47"/>
      <c r="AF44" s="66">
        <f>IF(OR(AND((AG43-$D$993-SUM($C$8:AG$8)+SUMIFS($C44:AC44,$C$11:AC$11,"Payment"))&lt;=0,SUMIFS($C44:AD44,$C$11:AD$11,"Balance")=0,AD44=0),AG$8&gt;=AG43),AG43,
IF(SUMIFS($C44:AD44,$C$11:AD$11,"Balance")=0, $D$993+SUM($B$8:AG$8)-SUMIFS($C44:AC44,$C$11:AC$11,"Payment"),
AG$8))</f>
        <v>0</v>
      </c>
      <c r="AG44" s="66">
        <f t="shared" si="10"/>
        <v>0</v>
      </c>
      <c r="AH44" s="47"/>
      <c r="AI44" s="66">
        <f>IF(OR(AND((AJ43-$D$993-SUM($C$8:AJ$8)+SUMIFS($C44:AF44,$C$11:AF$11,"Payment"))&lt;=0,SUMIFS($C44:AG44,$C$11:AG$11,"Balance")=0,AG44=0),AJ$8&gt;=AJ43),AJ43,
IF(SUMIFS($C44:AG44,$C$11:AG$11,"Balance")=0, $D$993+SUM($B$8:AJ$8)-SUMIFS($C44:AF44,$C$11:AF$11,"Payment"),
AJ$8))</f>
        <v>0</v>
      </c>
      <c r="AJ44" s="66">
        <f t="shared" si="11"/>
        <v>0</v>
      </c>
      <c r="AK44" s="67"/>
    </row>
    <row r="45" spans="1:37" s="49" customFormat="1" ht="15.6">
      <c r="A45" s="65">
        <v>34</v>
      </c>
      <c r="B45" s="66">
        <f>IF(OR(AND((C44-$D$993-SUM($C$8:C$8))&lt;=0),C$8&gt;=C44),C44, C$8+$D$993)</f>
        <v>0</v>
      </c>
      <c r="C45" s="66">
        <f t="shared" si="0"/>
        <v>0</v>
      </c>
      <c r="D45" s="67"/>
      <c r="E45" s="66">
        <f>IF(OR(AND((F44-$D$993-SUM($C$8:F$8)+SUMIFS(B45:$C45,B$11:$C$11,"Payment"))&lt;=0,SUMIFS($C45:C45,$C$11:C$11,"Balance")=0,C45=0),F$8&gt;=F44),F44,
IF(SUMIFS($C45:C45,$C$11:C$11,"Balance")=0, $D$993+SUM($B$8:F$8)-SUMIFS(B45:$C45,B$11:$C$11,"Payment"),
F$8))</f>
        <v>0</v>
      </c>
      <c r="F45" s="66">
        <f t="shared" si="1"/>
        <v>0</v>
      </c>
      <c r="G45" s="67"/>
      <c r="H45" s="66">
        <f>IF(OR(AND((I44-$D$993-SUM($C$8:I$8)+SUMIFS($C45:E45,$C$11:E$11,"Payment"))&lt;=0,SUMIFS($C45:F45,$C$11:F$11,"Balance")=0,F45=0),I$8&gt;=I44),I44,
IF(SUMIFS($C45:F45,$C$11:F$11,"Balance")=0, $D$993+SUM($B$8:I$8)-SUMIFS($C45:E45,$C$11:E$11,"Payment"),
I$8))</f>
        <v>0</v>
      </c>
      <c r="I45" s="66">
        <f t="shared" si="2"/>
        <v>0</v>
      </c>
      <c r="J45" s="47"/>
      <c r="K45" s="66">
        <f>IF(OR(AND((L44-$D$993-SUM($C$8:L$8)+SUMIFS($C45:H45,$C$11:H$11,"Payment"))&lt;=0,SUMIFS($C45:I45,$C$11:I$11,"Balance")=0,I45=0),L$8&gt;=L44),L44,
IF(SUMIFS($C45:I45,$C$11:I$11,"Balance")=0, $D$993+SUM($B$8:L$8)-SUMIFS($C45:H45,$C$11:H$11,"Payment"),
L$8))</f>
        <v>0</v>
      </c>
      <c r="L45" s="66">
        <f t="shared" si="3"/>
        <v>0</v>
      </c>
      <c r="M45" s="47"/>
      <c r="N45" s="66">
        <f>IF(OR(AND((O44-$D$993-SUM($C$8:O$8)+SUMIFS($C45:K45,$C$11:K$11,"Payment"))&lt;=0,SUMIFS($C45:L45,$C$11:L$11,"Balance")=0,L45=0),O$8&gt;=O44),O44,
IF(SUMIFS($C45:L45,$C$11:L$11,"Balance")=0, $D$993+SUM($B$8:O$8)-SUMIFS($C45:K45,$C$11:K$11,"Payment"),
O$8))</f>
        <v>0</v>
      </c>
      <c r="O45" s="66">
        <f t="shared" si="4"/>
        <v>0</v>
      </c>
      <c r="P45" s="47"/>
      <c r="Q45" s="66">
        <f>IF(OR(AND((R44-$D$993-SUM($C$8:R$8)+SUMIFS($C45:N45,$C$11:N$11,"Payment"))&lt;=0,SUMIFS($C45:O45,$C$11:O$11,"Balance")=0,O45=0),R$8&gt;=R44),R44,
IF(SUMIFS($C45:O45,$C$11:O$11,"Balance")=0, $D$993+SUM($B$8:R$8)-SUMIFS($C45:N45,$C$11:N$11,"Payment"),
R$8))</f>
        <v>0</v>
      </c>
      <c r="R45" s="66">
        <f t="shared" si="5"/>
        <v>0</v>
      </c>
      <c r="S45" s="47"/>
      <c r="T45" s="66">
        <f>IF(OR(AND((U44-$D$993-SUM($C$8:U$8)+SUMIFS($C45:Q45,$C$11:Q$11,"Payment"))&lt;=0,SUMIFS($C45:R45,$C$11:R$11,"Balance")=0,R45=0),U$8&gt;=U44),U44,
IF(SUMIFS($C45:R45,$C$11:R$11,"Balance")=0, $D$993+SUM($B$8:U$8)-SUMIFS($C45:Q45,$C$11:Q$11,"Payment"),
U$8))</f>
        <v>0</v>
      </c>
      <c r="U45" s="66">
        <f t="shared" si="6"/>
        <v>0</v>
      </c>
      <c r="V45" s="47"/>
      <c r="W45" s="66">
        <f>IF(OR(AND((X44-$D$993-SUM($C$8:X$8)+SUMIFS($C45:T45,$C$11:T$11,"Payment"))&lt;=0,SUMIFS($C45:U45,$C$11:U$11,"Balance")=0,U45=0),X$8&gt;=X44),X44,
IF(SUMIFS($C45:U45,$C$11:U$11,"Balance")=0, $D$993+SUM($B$8:X$8)-SUMIFS($C45:T45,$C$11:T$11,"Payment"),
X$8))</f>
        <v>0</v>
      </c>
      <c r="X45" s="66">
        <f t="shared" si="7"/>
        <v>0</v>
      </c>
      <c r="Y45" s="47"/>
      <c r="Z45" s="66">
        <f>IF(OR(AND((AA44-$D$993-SUM($C$8:AA$8)+SUMIFS($C45:W45,$C$11:W$11,"Payment"))&lt;=0,SUMIFS($C45:X45,$C$11:X$11,"Balance")=0,X45=0),AA$8&gt;=AA44),AA44,
IF(SUMIFS($C45:X45,$C$11:X$11,"Balance")=0, $D$993+SUM($B$8:AA$8)-SUMIFS($C45:W45,$C$11:W$11,"Payment"),
AA$8))</f>
        <v>0</v>
      </c>
      <c r="AA45" s="66">
        <f t="shared" si="8"/>
        <v>0</v>
      </c>
      <c r="AB45" s="47"/>
      <c r="AC45" s="66">
        <f>IF(OR(AND((AD44-$D$993-SUM($C$8:AD$8)+SUMIFS($C45:Z45,$C$11:Z$11,"Payment"))&lt;=0,SUMIFS($C45:AA45,$C$11:AA$11,"Balance")=0,AA45=0),AD$8&gt;=AD44),AD44,
IF(SUMIFS($C45:AA45,$C$11:AA$11,"Balance")=0, $D$993+SUM($B$8:AD$8)-SUMIFS($C45:Z45,$C$11:Z$11,"Payment"),
AD$8))</f>
        <v>0</v>
      </c>
      <c r="AD45" s="66">
        <f t="shared" si="9"/>
        <v>0</v>
      </c>
      <c r="AE45" s="47"/>
      <c r="AF45" s="66">
        <f>IF(OR(AND((AG44-$D$993-SUM($C$8:AG$8)+SUMIFS($C45:AC45,$C$11:AC$11,"Payment"))&lt;=0,SUMIFS($C45:AD45,$C$11:AD$11,"Balance")=0,AD45=0),AG$8&gt;=AG44),AG44,
IF(SUMIFS($C45:AD45,$C$11:AD$11,"Balance")=0, $D$993+SUM($B$8:AG$8)-SUMIFS($C45:AC45,$C$11:AC$11,"Payment"),
AG$8))</f>
        <v>0</v>
      </c>
      <c r="AG45" s="66">
        <f t="shared" si="10"/>
        <v>0</v>
      </c>
      <c r="AH45" s="47"/>
      <c r="AI45" s="66">
        <f>IF(OR(AND((AJ44-$D$993-SUM($C$8:AJ$8)+SUMIFS($C45:AF45,$C$11:AF$11,"Payment"))&lt;=0,SUMIFS($C45:AG45,$C$11:AG$11,"Balance")=0,AG45=0),AJ$8&gt;=AJ44),AJ44,
IF(SUMIFS($C45:AG45,$C$11:AG$11,"Balance")=0, $D$993+SUM($B$8:AJ$8)-SUMIFS($C45:AF45,$C$11:AF$11,"Payment"),
AJ$8))</f>
        <v>0</v>
      </c>
      <c r="AJ45" s="66">
        <f t="shared" si="11"/>
        <v>0</v>
      </c>
      <c r="AK45" s="67"/>
    </row>
    <row r="46" spans="1:37" s="49" customFormat="1" ht="15.6">
      <c r="A46" s="65">
        <v>35</v>
      </c>
      <c r="B46" s="66">
        <f>IF(OR(AND((C45-$D$993-SUM($C$8:C$8))&lt;=0),C$8&gt;=C45),C45, C$8+$D$993)</f>
        <v>0</v>
      </c>
      <c r="C46" s="66">
        <f t="shared" si="0"/>
        <v>0</v>
      </c>
      <c r="D46" s="67"/>
      <c r="E46" s="66">
        <f>IF(OR(AND((F45-$D$993-SUM($C$8:F$8)+SUMIFS(B46:$C46,B$11:$C$11,"Payment"))&lt;=0,SUMIFS($C46:C46,$C$11:C$11,"Balance")=0,C46=0),F$8&gt;=F45),F45,
IF(SUMIFS($C46:C46,$C$11:C$11,"Balance")=0, $D$993+SUM($B$8:F$8)-SUMIFS(B46:$C46,B$11:$C$11,"Payment"),
F$8))</f>
        <v>0</v>
      </c>
      <c r="F46" s="66">
        <f t="shared" si="1"/>
        <v>0</v>
      </c>
      <c r="G46" s="67"/>
      <c r="H46" s="66">
        <f>IF(OR(AND((I45-$D$993-SUM($C$8:I$8)+SUMIFS($C46:E46,$C$11:E$11,"Payment"))&lt;=0,SUMIFS($C46:F46,$C$11:F$11,"Balance")=0,F46=0),I$8&gt;=I45),I45,
IF(SUMIFS($C46:F46,$C$11:F$11,"Balance")=0, $D$993+SUM($B$8:I$8)-SUMIFS($C46:E46,$C$11:E$11,"Payment"),
I$8))</f>
        <v>0</v>
      </c>
      <c r="I46" s="66">
        <f t="shared" si="2"/>
        <v>0</v>
      </c>
      <c r="J46" s="47"/>
      <c r="K46" s="66">
        <f>IF(OR(AND((L45-$D$993-SUM($C$8:L$8)+SUMIFS($C46:H46,$C$11:H$11,"Payment"))&lt;=0,SUMIFS($C46:I46,$C$11:I$11,"Balance")=0,I46=0),L$8&gt;=L45),L45,
IF(SUMIFS($C46:I46,$C$11:I$11,"Balance")=0, $D$993+SUM($B$8:L$8)-SUMIFS($C46:H46,$C$11:H$11,"Payment"),
L$8))</f>
        <v>0</v>
      </c>
      <c r="L46" s="66">
        <f t="shared" si="3"/>
        <v>0</v>
      </c>
      <c r="M46" s="47"/>
      <c r="N46" s="66">
        <f>IF(OR(AND((O45-$D$993-SUM($C$8:O$8)+SUMIFS($C46:K46,$C$11:K$11,"Payment"))&lt;=0,SUMIFS($C46:L46,$C$11:L$11,"Balance")=0,L46=0),O$8&gt;=O45),O45,
IF(SUMIFS($C46:L46,$C$11:L$11,"Balance")=0, $D$993+SUM($B$8:O$8)-SUMIFS($C46:K46,$C$11:K$11,"Payment"),
O$8))</f>
        <v>0</v>
      </c>
      <c r="O46" s="66">
        <f t="shared" si="4"/>
        <v>0</v>
      </c>
      <c r="P46" s="47"/>
      <c r="Q46" s="66">
        <f>IF(OR(AND((R45-$D$993-SUM($C$8:R$8)+SUMIFS($C46:N46,$C$11:N$11,"Payment"))&lt;=0,SUMIFS($C46:O46,$C$11:O$11,"Balance")=0,O46=0),R$8&gt;=R45),R45,
IF(SUMIFS($C46:O46,$C$11:O$11,"Balance")=0, $D$993+SUM($B$8:R$8)-SUMIFS($C46:N46,$C$11:N$11,"Payment"),
R$8))</f>
        <v>0</v>
      </c>
      <c r="R46" s="66">
        <f t="shared" si="5"/>
        <v>0</v>
      </c>
      <c r="S46" s="47"/>
      <c r="T46" s="66">
        <f>IF(OR(AND((U45-$D$993-SUM($C$8:U$8)+SUMIFS($C46:Q46,$C$11:Q$11,"Payment"))&lt;=0,SUMIFS($C46:R46,$C$11:R$11,"Balance")=0,R46=0),U$8&gt;=U45),U45,
IF(SUMIFS($C46:R46,$C$11:R$11,"Balance")=0, $D$993+SUM($B$8:U$8)-SUMIFS($C46:Q46,$C$11:Q$11,"Payment"),
U$8))</f>
        <v>0</v>
      </c>
      <c r="U46" s="66">
        <f t="shared" si="6"/>
        <v>0</v>
      </c>
      <c r="V46" s="47"/>
      <c r="W46" s="66">
        <f>IF(OR(AND((X45-$D$993-SUM($C$8:X$8)+SUMIFS($C46:T46,$C$11:T$11,"Payment"))&lt;=0,SUMIFS($C46:U46,$C$11:U$11,"Balance")=0,U46=0),X$8&gt;=X45),X45,
IF(SUMIFS($C46:U46,$C$11:U$11,"Balance")=0, $D$993+SUM($B$8:X$8)-SUMIFS($C46:T46,$C$11:T$11,"Payment"),
X$8))</f>
        <v>0</v>
      </c>
      <c r="X46" s="66">
        <f t="shared" si="7"/>
        <v>0</v>
      </c>
      <c r="Y46" s="47"/>
      <c r="Z46" s="66">
        <f>IF(OR(AND((AA45-$D$993-SUM($C$8:AA$8)+SUMIFS($C46:W46,$C$11:W$11,"Payment"))&lt;=0,SUMIFS($C46:X46,$C$11:X$11,"Balance")=0,X46=0),AA$8&gt;=AA45),AA45,
IF(SUMIFS($C46:X46,$C$11:X$11,"Balance")=0, $D$993+SUM($B$8:AA$8)-SUMIFS($C46:W46,$C$11:W$11,"Payment"),
AA$8))</f>
        <v>0</v>
      </c>
      <c r="AA46" s="66">
        <f t="shared" si="8"/>
        <v>0</v>
      </c>
      <c r="AB46" s="47"/>
      <c r="AC46" s="66">
        <f>IF(OR(AND((AD45-$D$993-SUM($C$8:AD$8)+SUMIFS($C46:Z46,$C$11:Z$11,"Payment"))&lt;=0,SUMIFS($C46:AA46,$C$11:AA$11,"Balance")=0,AA46=0),AD$8&gt;=AD45),AD45,
IF(SUMIFS($C46:AA46,$C$11:AA$11,"Balance")=0, $D$993+SUM($B$8:AD$8)-SUMIFS($C46:Z46,$C$11:Z$11,"Payment"),
AD$8))</f>
        <v>0</v>
      </c>
      <c r="AD46" s="66">
        <f t="shared" si="9"/>
        <v>0</v>
      </c>
      <c r="AE46" s="47"/>
      <c r="AF46" s="66">
        <f>IF(OR(AND((AG45-$D$993-SUM($C$8:AG$8)+SUMIFS($C46:AC46,$C$11:AC$11,"Payment"))&lt;=0,SUMIFS($C46:AD46,$C$11:AD$11,"Balance")=0,AD46=0),AG$8&gt;=AG45),AG45,
IF(SUMIFS($C46:AD46,$C$11:AD$11,"Balance")=0, $D$993+SUM($B$8:AG$8)-SUMIFS($C46:AC46,$C$11:AC$11,"Payment"),
AG$8))</f>
        <v>0</v>
      </c>
      <c r="AG46" s="66">
        <f t="shared" si="10"/>
        <v>0</v>
      </c>
      <c r="AH46" s="47"/>
      <c r="AI46" s="66">
        <f>IF(OR(AND((AJ45-$D$993-SUM($C$8:AJ$8)+SUMIFS($C46:AF46,$C$11:AF$11,"Payment"))&lt;=0,SUMIFS($C46:AG46,$C$11:AG$11,"Balance")=0,AG46=0),AJ$8&gt;=AJ45),AJ45,
IF(SUMIFS($C46:AG46,$C$11:AG$11,"Balance")=0, $D$993+SUM($B$8:AJ$8)-SUMIFS($C46:AF46,$C$11:AF$11,"Payment"),
AJ$8))</f>
        <v>0</v>
      </c>
      <c r="AJ46" s="66">
        <f t="shared" si="11"/>
        <v>0</v>
      </c>
      <c r="AK46" s="67"/>
    </row>
    <row r="47" spans="1:37" s="49" customFormat="1" ht="15.6">
      <c r="A47" s="65">
        <v>36</v>
      </c>
      <c r="B47" s="66">
        <f>IF(OR(AND((C46-$D$993-SUM($C$8:C$8))&lt;=0),C$8&gt;=C46),C46, C$8+$D$993)</f>
        <v>0</v>
      </c>
      <c r="C47" s="66">
        <f t="shared" si="0"/>
        <v>0</v>
      </c>
      <c r="D47" s="67"/>
      <c r="E47" s="66">
        <f>IF(OR(AND((F46-$D$993-SUM($C$8:F$8)+SUMIFS(B47:$C47,B$11:$C$11,"Payment"))&lt;=0,SUMIFS($C47:C47,$C$11:C$11,"Balance")=0,C47=0),F$8&gt;=F46),F46,
IF(SUMIFS($C47:C47,$C$11:C$11,"Balance")=0, $D$993+SUM($B$8:F$8)-SUMIFS(B47:$C47,B$11:$C$11,"Payment"),
F$8))</f>
        <v>0</v>
      </c>
      <c r="F47" s="66">
        <f t="shared" si="1"/>
        <v>0</v>
      </c>
      <c r="G47" s="67"/>
      <c r="H47" s="66">
        <f>IF(OR(AND((I46-$D$993-SUM($C$8:I$8)+SUMIFS($C47:E47,$C$11:E$11,"Payment"))&lt;=0,SUMIFS($C47:F47,$C$11:F$11,"Balance")=0,F47=0),I$8&gt;=I46),I46,
IF(SUMIFS($C47:F47,$C$11:F$11,"Balance")=0, $D$993+SUM($B$8:I$8)-SUMIFS($C47:E47,$C$11:E$11,"Payment"),
I$8))</f>
        <v>0</v>
      </c>
      <c r="I47" s="66">
        <f t="shared" si="2"/>
        <v>0</v>
      </c>
      <c r="J47" s="47"/>
      <c r="K47" s="66">
        <f>IF(OR(AND((L46-$D$993-SUM($C$8:L$8)+SUMIFS($C47:H47,$C$11:H$11,"Payment"))&lt;=0,SUMIFS($C47:I47,$C$11:I$11,"Balance")=0,I47=0),L$8&gt;=L46),L46,
IF(SUMIFS($C47:I47,$C$11:I$11,"Balance")=0, $D$993+SUM($B$8:L$8)-SUMIFS($C47:H47,$C$11:H$11,"Payment"),
L$8))</f>
        <v>0</v>
      </c>
      <c r="L47" s="66">
        <f t="shared" si="3"/>
        <v>0</v>
      </c>
      <c r="M47" s="47"/>
      <c r="N47" s="66">
        <f>IF(OR(AND((O46-$D$993-SUM($C$8:O$8)+SUMIFS($C47:K47,$C$11:K$11,"Payment"))&lt;=0,SUMIFS($C47:L47,$C$11:L$11,"Balance")=0,L47=0),O$8&gt;=O46),O46,
IF(SUMIFS($C47:L47,$C$11:L$11,"Balance")=0, $D$993+SUM($B$8:O$8)-SUMIFS($C47:K47,$C$11:K$11,"Payment"),
O$8))</f>
        <v>0</v>
      </c>
      <c r="O47" s="66">
        <f t="shared" si="4"/>
        <v>0</v>
      </c>
      <c r="P47" s="47"/>
      <c r="Q47" s="66">
        <f>IF(OR(AND((R46-$D$993-SUM($C$8:R$8)+SUMIFS($C47:N47,$C$11:N$11,"Payment"))&lt;=0,SUMIFS($C47:O47,$C$11:O$11,"Balance")=0,O47=0),R$8&gt;=R46),R46,
IF(SUMIFS($C47:O47,$C$11:O$11,"Balance")=0, $D$993+SUM($B$8:R$8)-SUMIFS($C47:N47,$C$11:N$11,"Payment"),
R$8))</f>
        <v>0</v>
      </c>
      <c r="R47" s="66">
        <f t="shared" si="5"/>
        <v>0</v>
      </c>
      <c r="S47" s="47"/>
      <c r="T47" s="66">
        <f>IF(OR(AND((U46-$D$993-SUM($C$8:U$8)+SUMIFS($C47:Q47,$C$11:Q$11,"Payment"))&lt;=0,SUMIFS($C47:R47,$C$11:R$11,"Balance")=0,R47=0),U$8&gt;=U46),U46,
IF(SUMIFS($C47:R47,$C$11:R$11,"Balance")=0, $D$993+SUM($B$8:U$8)-SUMIFS($C47:Q47,$C$11:Q$11,"Payment"),
U$8))</f>
        <v>0</v>
      </c>
      <c r="U47" s="66">
        <f t="shared" si="6"/>
        <v>0</v>
      </c>
      <c r="V47" s="47"/>
      <c r="W47" s="66">
        <f>IF(OR(AND((X46-$D$993-SUM($C$8:X$8)+SUMIFS($C47:T47,$C$11:T$11,"Payment"))&lt;=0,SUMIFS($C47:U47,$C$11:U$11,"Balance")=0,U47=0),X$8&gt;=X46),X46,
IF(SUMIFS($C47:U47,$C$11:U$11,"Balance")=0, $D$993+SUM($B$8:X$8)-SUMIFS($C47:T47,$C$11:T$11,"Payment"),
X$8))</f>
        <v>0</v>
      </c>
      <c r="X47" s="66">
        <f t="shared" si="7"/>
        <v>0</v>
      </c>
      <c r="Y47" s="47"/>
      <c r="Z47" s="66">
        <f>IF(OR(AND((AA46-$D$993-SUM($C$8:AA$8)+SUMIFS($C47:W47,$C$11:W$11,"Payment"))&lt;=0,SUMIFS($C47:X47,$C$11:X$11,"Balance")=0,X47=0),AA$8&gt;=AA46),AA46,
IF(SUMIFS($C47:X47,$C$11:X$11,"Balance")=0, $D$993+SUM($B$8:AA$8)-SUMIFS($C47:W47,$C$11:W$11,"Payment"),
AA$8))</f>
        <v>0</v>
      </c>
      <c r="AA47" s="66">
        <f t="shared" si="8"/>
        <v>0</v>
      </c>
      <c r="AB47" s="47"/>
      <c r="AC47" s="66">
        <f>IF(OR(AND((AD46-$D$993-SUM($C$8:AD$8)+SUMIFS($C47:Z47,$C$11:Z$11,"Payment"))&lt;=0,SUMIFS($C47:AA47,$C$11:AA$11,"Balance")=0,AA47=0),AD$8&gt;=AD46),AD46,
IF(SUMIFS($C47:AA47,$C$11:AA$11,"Balance")=0, $D$993+SUM($B$8:AD$8)-SUMIFS($C47:Z47,$C$11:Z$11,"Payment"),
AD$8))</f>
        <v>0</v>
      </c>
      <c r="AD47" s="66">
        <f t="shared" si="9"/>
        <v>0</v>
      </c>
      <c r="AE47" s="47"/>
      <c r="AF47" s="66">
        <f>IF(OR(AND((AG46-$D$993-SUM($C$8:AG$8)+SUMIFS($C47:AC47,$C$11:AC$11,"Payment"))&lt;=0,SUMIFS($C47:AD47,$C$11:AD$11,"Balance")=0,AD47=0),AG$8&gt;=AG46),AG46,
IF(SUMIFS($C47:AD47,$C$11:AD$11,"Balance")=0, $D$993+SUM($B$8:AG$8)-SUMIFS($C47:AC47,$C$11:AC$11,"Payment"),
AG$8))</f>
        <v>0</v>
      </c>
      <c r="AG47" s="66">
        <f t="shared" si="10"/>
        <v>0</v>
      </c>
      <c r="AH47" s="47"/>
      <c r="AI47" s="66">
        <f>IF(OR(AND((AJ46-$D$993-SUM($C$8:AJ$8)+SUMIFS($C47:AF47,$C$11:AF$11,"Payment"))&lt;=0,SUMIFS($C47:AG47,$C$11:AG$11,"Balance")=0,AG47=0),AJ$8&gt;=AJ46),AJ46,
IF(SUMIFS($C47:AG47,$C$11:AG$11,"Balance")=0, $D$993+SUM($B$8:AJ$8)-SUMIFS($C47:AF47,$C$11:AF$11,"Payment"),
AJ$8))</f>
        <v>0</v>
      </c>
      <c r="AJ47" s="66">
        <f t="shared" si="11"/>
        <v>0</v>
      </c>
      <c r="AK47" s="67"/>
    </row>
    <row r="48" spans="1:37" s="49" customFormat="1" ht="15.6">
      <c r="A48" s="65">
        <v>37</v>
      </c>
      <c r="B48" s="66">
        <f>IF(OR(AND((C47-$D$993-SUM($C$8:C$8))&lt;=0),C$8&gt;=C47),C47, C$8+$D$993)</f>
        <v>0</v>
      </c>
      <c r="C48" s="66">
        <f t="shared" si="0"/>
        <v>0</v>
      </c>
      <c r="D48" s="67"/>
      <c r="E48" s="66">
        <f>IF(OR(AND((F47-$D$993-SUM($C$8:F$8)+SUMIFS(B48:$C48,B$11:$C$11,"Payment"))&lt;=0,SUMIFS($C48:C48,$C$11:C$11,"Balance")=0,C48=0),F$8&gt;=F47),F47,
IF(SUMIFS($C48:C48,$C$11:C$11,"Balance")=0, $D$993+SUM($B$8:F$8)-SUMIFS(B48:$C48,B$11:$C$11,"Payment"),
F$8))</f>
        <v>0</v>
      </c>
      <c r="F48" s="66">
        <f t="shared" si="1"/>
        <v>0</v>
      </c>
      <c r="G48" s="67"/>
      <c r="H48" s="66">
        <f>IF(OR(AND((I47-$D$993-SUM($C$8:I$8)+SUMIFS($C48:E48,$C$11:E$11,"Payment"))&lt;=0,SUMIFS($C48:F48,$C$11:F$11,"Balance")=0,F48=0),I$8&gt;=I47),I47,
IF(SUMIFS($C48:F48,$C$11:F$11,"Balance")=0, $D$993+SUM($B$8:I$8)-SUMIFS($C48:E48,$C$11:E$11,"Payment"),
I$8))</f>
        <v>0</v>
      </c>
      <c r="I48" s="66">
        <f t="shared" si="2"/>
        <v>0</v>
      </c>
      <c r="J48" s="47"/>
      <c r="K48" s="66">
        <f>IF(OR(AND((L47-$D$993-SUM($C$8:L$8)+SUMIFS($C48:H48,$C$11:H$11,"Payment"))&lt;=0,SUMIFS($C48:I48,$C$11:I$11,"Balance")=0,I48=0),L$8&gt;=L47),L47,
IF(SUMIFS($C48:I48,$C$11:I$11,"Balance")=0, $D$993+SUM($B$8:L$8)-SUMIFS($C48:H48,$C$11:H$11,"Payment"),
L$8))</f>
        <v>0</v>
      </c>
      <c r="L48" s="66">
        <f t="shared" si="3"/>
        <v>0</v>
      </c>
      <c r="M48" s="47"/>
      <c r="N48" s="66">
        <f>IF(OR(AND((O47-$D$993-SUM($C$8:O$8)+SUMIFS($C48:K48,$C$11:K$11,"Payment"))&lt;=0,SUMIFS($C48:L48,$C$11:L$11,"Balance")=0,L48=0),O$8&gt;=O47),O47,
IF(SUMIFS($C48:L48,$C$11:L$11,"Balance")=0, $D$993+SUM($B$8:O$8)-SUMIFS($C48:K48,$C$11:K$11,"Payment"),
O$8))</f>
        <v>0</v>
      </c>
      <c r="O48" s="66">
        <f t="shared" si="4"/>
        <v>0</v>
      </c>
      <c r="P48" s="47"/>
      <c r="Q48" s="66">
        <f>IF(OR(AND((R47-$D$993-SUM($C$8:R$8)+SUMIFS($C48:N48,$C$11:N$11,"Payment"))&lt;=0,SUMIFS($C48:O48,$C$11:O$11,"Balance")=0,O48=0),R$8&gt;=R47),R47,
IF(SUMIFS($C48:O48,$C$11:O$11,"Balance")=0, $D$993+SUM($B$8:R$8)-SUMIFS($C48:N48,$C$11:N$11,"Payment"),
R$8))</f>
        <v>0</v>
      </c>
      <c r="R48" s="66">
        <f t="shared" si="5"/>
        <v>0</v>
      </c>
      <c r="S48" s="47"/>
      <c r="T48" s="66">
        <f>IF(OR(AND((U47-$D$993-SUM($C$8:U$8)+SUMIFS($C48:Q48,$C$11:Q$11,"Payment"))&lt;=0,SUMIFS($C48:R48,$C$11:R$11,"Balance")=0,R48=0),U$8&gt;=U47),U47,
IF(SUMIFS($C48:R48,$C$11:R$11,"Balance")=0, $D$993+SUM($B$8:U$8)-SUMIFS($C48:Q48,$C$11:Q$11,"Payment"),
U$8))</f>
        <v>0</v>
      </c>
      <c r="U48" s="66">
        <f t="shared" si="6"/>
        <v>0</v>
      </c>
      <c r="V48" s="47"/>
      <c r="W48" s="66">
        <f>IF(OR(AND((X47-$D$993-SUM($C$8:X$8)+SUMIFS($C48:T48,$C$11:T$11,"Payment"))&lt;=0,SUMIFS($C48:U48,$C$11:U$11,"Balance")=0,U48=0),X$8&gt;=X47),X47,
IF(SUMIFS($C48:U48,$C$11:U$11,"Balance")=0, $D$993+SUM($B$8:X$8)-SUMIFS($C48:T48,$C$11:T$11,"Payment"),
X$8))</f>
        <v>0</v>
      </c>
      <c r="X48" s="66">
        <f t="shared" si="7"/>
        <v>0</v>
      </c>
      <c r="Y48" s="47"/>
      <c r="Z48" s="66">
        <f>IF(OR(AND((AA47-$D$993-SUM($C$8:AA$8)+SUMIFS($C48:W48,$C$11:W$11,"Payment"))&lt;=0,SUMIFS($C48:X48,$C$11:X$11,"Balance")=0,X48=0),AA$8&gt;=AA47),AA47,
IF(SUMIFS($C48:X48,$C$11:X$11,"Balance")=0, $D$993+SUM($B$8:AA$8)-SUMIFS($C48:W48,$C$11:W$11,"Payment"),
AA$8))</f>
        <v>0</v>
      </c>
      <c r="AA48" s="66">
        <f t="shared" si="8"/>
        <v>0</v>
      </c>
      <c r="AB48" s="47"/>
      <c r="AC48" s="66">
        <f>IF(OR(AND((AD47-$D$993-SUM($C$8:AD$8)+SUMIFS($C48:Z48,$C$11:Z$11,"Payment"))&lt;=0,SUMIFS($C48:AA48,$C$11:AA$11,"Balance")=0,AA48=0),AD$8&gt;=AD47),AD47,
IF(SUMIFS($C48:AA48,$C$11:AA$11,"Balance")=0, $D$993+SUM($B$8:AD$8)-SUMIFS($C48:Z48,$C$11:Z$11,"Payment"),
AD$8))</f>
        <v>0</v>
      </c>
      <c r="AD48" s="66">
        <f t="shared" si="9"/>
        <v>0</v>
      </c>
      <c r="AE48" s="47"/>
      <c r="AF48" s="66">
        <f>IF(OR(AND((AG47-$D$993-SUM($C$8:AG$8)+SUMIFS($C48:AC48,$C$11:AC$11,"Payment"))&lt;=0,SUMIFS($C48:AD48,$C$11:AD$11,"Balance")=0,AD48=0),AG$8&gt;=AG47),AG47,
IF(SUMIFS($C48:AD48,$C$11:AD$11,"Balance")=0, $D$993+SUM($B$8:AG$8)-SUMIFS($C48:AC48,$C$11:AC$11,"Payment"),
AG$8))</f>
        <v>0</v>
      </c>
      <c r="AG48" s="66">
        <f t="shared" si="10"/>
        <v>0</v>
      </c>
      <c r="AH48" s="47"/>
      <c r="AI48" s="66">
        <f>IF(OR(AND((AJ47-$D$993-SUM($C$8:AJ$8)+SUMIFS($C48:AF48,$C$11:AF$11,"Payment"))&lt;=0,SUMIFS($C48:AG48,$C$11:AG$11,"Balance")=0,AG48=0),AJ$8&gt;=AJ47),AJ47,
IF(SUMIFS($C48:AG48,$C$11:AG$11,"Balance")=0, $D$993+SUM($B$8:AJ$8)-SUMIFS($C48:AF48,$C$11:AF$11,"Payment"),
AJ$8))</f>
        <v>0</v>
      </c>
      <c r="AJ48" s="66">
        <f t="shared" si="11"/>
        <v>0</v>
      </c>
      <c r="AK48" s="67"/>
    </row>
    <row r="49" spans="1:37" s="49" customFormat="1" ht="15.6">
      <c r="A49" s="65">
        <v>38</v>
      </c>
      <c r="B49" s="66">
        <f>IF(OR(AND((C48-$D$993-SUM($C$8:C$8))&lt;=0),C$8&gt;=C48),C48, C$8+$D$993)</f>
        <v>0</v>
      </c>
      <c r="C49" s="66">
        <f t="shared" si="0"/>
        <v>0</v>
      </c>
      <c r="D49" s="67"/>
      <c r="E49" s="66">
        <f>IF(OR(AND((F48-$D$993-SUM($C$8:F$8)+SUMIFS(B49:$C49,B$11:$C$11,"Payment"))&lt;=0,SUMIFS($C49:C49,$C$11:C$11,"Balance")=0,C49=0),F$8&gt;=F48),F48,
IF(SUMIFS($C49:C49,$C$11:C$11,"Balance")=0, $D$993+SUM($B$8:F$8)-SUMIFS(B49:$C49,B$11:$C$11,"Payment"),
F$8))</f>
        <v>0</v>
      </c>
      <c r="F49" s="66">
        <f t="shared" si="1"/>
        <v>0</v>
      </c>
      <c r="G49" s="67"/>
      <c r="H49" s="66">
        <f>IF(OR(AND((I48-$D$993-SUM($C$8:I$8)+SUMIFS($C49:E49,$C$11:E$11,"Payment"))&lt;=0,SUMIFS($C49:F49,$C$11:F$11,"Balance")=0,F49=0),I$8&gt;=I48),I48,
IF(SUMIFS($C49:F49,$C$11:F$11,"Balance")=0, $D$993+SUM($B$8:I$8)-SUMIFS($C49:E49,$C$11:E$11,"Payment"),
I$8))</f>
        <v>0</v>
      </c>
      <c r="I49" s="66">
        <f t="shared" si="2"/>
        <v>0</v>
      </c>
      <c r="J49" s="47"/>
      <c r="K49" s="66">
        <f>IF(OR(AND((L48-$D$993-SUM($C$8:L$8)+SUMIFS($C49:H49,$C$11:H$11,"Payment"))&lt;=0,SUMIFS($C49:I49,$C$11:I$11,"Balance")=0,I49=0),L$8&gt;=L48),L48,
IF(SUMIFS($C49:I49,$C$11:I$11,"Balance")=0, $D$993+SUM($B$8:L$8)-SUMIFS($C49:H49,$C$11:H$11,"Payment"),
L$8))</f>
        <v>0</v>
      </c>
      <c r="L49" s="66">
        <f t="shared" si="3"/>
        <v>0</v>
      </c>
      <c r="M49" s="47"/>
      <c r="N49" s="66">
        <f>IF(OR(AND((O48-$D$993-SUM($C$8:O$8)+SUMIFS($C49:K49,$C$11:K$11,"Payment"))&lt;=0,SUMIFS($C49:L49,$C$11:L$11,"Balance")=0,L49=0),O$8&gt;=O48),O48,
IF(SUMIFS($C49:L49,$C$11:L$11,"Balance")=0, $D$993+SUM($B$8:O$8)-SUMIFS($C49:K49,$C$11:K$11,"Payment"),
O$8))</f>
        <v>0</v>
      </c>
      <c r="O49" s="66">
        <f t="shared" si="4"/>
        <v>0</v>
      </c>
      <c r="P49" s="47"/>
      <c r="Q49" s="66">
        <f>IF(OR(AND((R48-$D$993-SUM($C$8:R$8)+SUMIFS($C49:N49,$C$11:N$11,"Payment"))&lt;=0,SUMIFS($C49:O49,$C$11:O$11,"Balance")=0,O49=0),R$8&gt;=R48),R48,
IF(SUMIFS($C49:O49,$C$11:O$11,"Balance")=0, $D$993+SUM($B$8:R$8)-SUMIFS($C49:N49,$C$11:N$11,"Payment"),
R$8))</f>
        <v>0</v>
      </c>
      <c r="R49" s="66">
        <f t="shared" si="5"/>
        <v>0</v>
      </c>
      <c r="S49" s="47"/>
      <c r="T49" s="66">
        <f>IF(OR(AND((U48-$D$993-SUM($C$8:U$8)+SUMIFS($C49:Q49,$C$11:Q$11,"Payment"))&lt;=0,SUMIFS($C49:R49,$C$11:R$11,"Balance")=0,R49=0),U$8&gt;=U48),U48,
IF(SUMIFS($C49:R49,$C$11:R$11,"Balance")=0, $D$993+SUM($B$8:U$8)-SUMIFS($C49:Q49,$C$11:Q$11,"Payment"),
U$8))</f>
        <v>0</v>
      </c>
      <c r="U49" s="66">
        <f t="shared" si="6"/>
        <v>0</v>
      </c>
      <c r="V49" s="47"/>
      <c r="W49" s="66">
        <f>IF(OR(AND((X48-$D$993-SUM($C$8:X$8)+SUMIFS($C49:T49,$C$11:T$11,"Payment"))&lt;=0,SUMIFS($C49:U49,$C$11:U$11,"Balance")=0,U49=0),X$8&gt;=X48),X48,
IF(SUMIFS($C49:U49,$C$11:U$11,"Balance")=0, $D$993+SUM($B$8:X$8)-SUMIFS($C49:T49,$C$11:T$11,"Payment"),
X$8))</f>
        <v>0</v>
      </c>
      <c r="X49" s="66">
        <f t="shared" si="7"/>
        <v>0</v>
      </c>
      <c r="Y49" s="47"/>
      <c r="Z49" s="66">
        <f>IF(OR(AND((AA48-$D$993-SUM($C$8:AA$8)+SUMIFS($C49:W49,$C$11:W$11,"Payment"))&lt;=0,SUMIFS($C49:X49,$C$11:X$11,"Balance")=0,X49=0),AA$8&gt;=AA48),AA48,
IF(SUMIFS($C49:X49,$C$11:X$11,"Balance")=0, $D$993+SUM($B$8:AA$8)-SUMIFS($C49:W49,$C$11:W$11,"Payment"),
AA$8))</f>
        <v>0</v>
      </c>
      <c r="AA49" s="66">
        <f t="shared" si="8"/>
        <v>0</v>
      </c>
      <c r="AB49" s="47"/>
      <c r="AC49" s="66">
        <f>IF(OR(AND((AD48-$D$993-SUM($C$8:AD$8)+SUMIFS($C49:Z49,$C$11:Z$11,"Payment"))&lt;=0,SUMIFS($C49:AA49,$C$11:AA$11,"Balance")=0,AA49=0),AD$8&gt;=AD48),AD48,
IF(SUMIFS($C49:AA49,$C$11:AA$11,"Balance")=0, $D$993+SUM($B$8:AD$8)-SUMIFS($C49:Z49,$C$11:Z$11,"Payment"),
AD$8))</f>
        <v>0</v>
      </c>
      <c r="AD49" s="66">
        <f t="shared" si="9"/>
        <v>0</v>
      </c>
      <c r="AE49" s="47"/>
      <c r="AF49" s="66">
        <f>IF(OR(AND((AG48-$D$993-SUM($C$8:AG$8)+SUMIFS($C49:AC49,$C$11:AC$11,"Payment"))&lt;=0,SUMIFS($C49:AD49,$C$11:AD$11,"Balance")=0,AD49=0),AG$8&gt;=AG48),AG48,
IF(SUMIFS($C49:AD49,$C$11:AD$11,"Balance")=0, $D$993+SUM($B$8:AG$8)-SUMIFS($C49:AC49,$C$11:AC$11,"Payment"),
AG$8))</f>
        <v>0</v>
      </c>
      <c r="AG49" s="66">
        <f t="shared" si="10"/>
        <v>0</v>
      </c>
      <c r="AH49" s="47"/>
      <c r="AI49" s="66">
        <f>IF(OR(AND((AJ48-$D$993-SUM($C$8:AJ$8)+SUMIFS($C49:AF49,$C$11:AF$11,"Payment"))&lt;=0,SUMIFS($C49:AG49,$C$11:AG$11,"Balance")=0,AG49=0),AJ$8&gt;=AJ48),AJ48,
IF(SUMIFS($C49:AG49,$C$11:AG$11,"Balance")=0, $D$993+SUM($B$8:AJ$8)-SUMIFS($C49:AF49,$C$11:AF$11,"Payment"),
AJ$8))</f>
        <v>0</v>
      </c>
      <c r="AJ49" s="66">
        <f t="shared" si="11"/>
        <v>0</v>
      </c>
      <c r="AK49" s="67"/>
    </row>
    <row r="50" spans="1:37" s="49" customFormat="1" ht="15.6">
      <c r="A50" s="65">
        <v>39</v>
      </c>
      <c r="B50" s="66">
        <f>IF(OR(AND((C49-$D$993-SUM($C$8:C$8))&lt;=0),C$8&gt;=C49),C49, C$8+$D$993)</f>
        <v>0</v>
      </c>
      <c r="C50" s="66">
        <f t="shared" si="0"/>
        <v>0</v>
      </c>
      <c r="D50" s="67"/>
      <c r="E50" s="66">
        <f>IF(OR(AND((F49-$D$993-SUM($C$8:F$8)+SUMIFS(B50:$C50,B$11:$C$11,"Payment"))&lt;=0,SUMIFS($C50:C50,$C$11:C$11,"Balance")=0,C50=0),F$8&gt;=F49),F49,
IF(SUMIFS($C50:C50,$C$11:C$11,"Balance")=0, $D$993+SUM($B$8:F$8)-SUMIFS(B50:$C50,B$11:$C$11,"Payment"),
F$8))</f>
        <v>0</v>
      </c>
      <c r="F50" s="66">
        <f t="shared" si="1"/>
        <v>0</v>
      </c>
      <c r="G50" s="67"/>
      <c r="H50" s="66">
        <f>IF(OR(AND((I49-$D$993-SUM($C$8:I$8)+SUMIFS($C50:E50,$C$11:E$11,"Payment"))&lt;=0,SUMIFS($C50:F50,$C$11:F$11,"Balance")=0,F50=0),I$8&gt;=I49),I49,
IF(SUMIFS($C50:F50,$C$11:F$11,"Balance")=0, $D$993+SUM($B$8:I$8)-SUMIFS($C50:E50,$C$11:E$11,"Payment"),
I$8))</f>
        <v>0</v>
      </c>
      <c r="I50" s="66">
        <f t="shared" si="2"/>
        <v>0</v>
      </c>
      <c r="J50" s="47"/>
      <c r="K50" s="66">
        <f>IF(OR(AND((L49-$D$993-SUM($C$8:L$8)+SUMIFS($C50:H50,$C$11:H$11,"Payment"))&lt;=0,SUMIFS($C50:I50,$C$11:I$11,"Balance")=0,I50=0),L$8&gt;=L49),L49,
IF(SUMIFS($C50:I50,$C$11:I$11,"Balance")=0, $D$993+SUM($B$8:L$8)-SUMIFS($C50:H50,$C$11:H$11,"Payment"),
L$8))</f>
        <v>0</v>
      </c>
      <c r="L50" s="66">
        <f t="shared" si="3"/>
        <v>0</v>
      </c>
      <c r="M50" s="47"/>
      <c r="N50" s="66">
        <f>IF(OR(AND((O49-$D$993-SUM($C$8:O$8)+SUMIFS($C50:K50,$C$11:K$11,"Payment"))&lt;=0,SUMIFS($C50:L50,$C$11:L$11,"Balance")=0,L50=0),O$8&gt;=O49),O49,
IF(SUMIFS($C50:L50,$C$11:L$11,"Balance")=0, $D$993+SUM($B$8:O$8)-SUMIFS($C50:K50,$C$11:K$11,"Payment"),
O$8))</f>
        <v>0</v>
      </c>
      <c r="O50" s="66">
        <f t="shared" si="4"/>
        <v>0</v>
      </c>
      <c r="P50" s="47"/>
      <c r="Q50" s="66">
        <f>IF(OR(AND((R49-$D$993-SUM($C$8:R$8)+SUMIFS($C50:N50,$C$11:N$11,"Payment"))&lt;=0,SUMIFS($C50:O50,$C$11:O$11,"Balance")=0,O50=0),R$8&gt;=R49),R49,
IF(SUMIFS($C50:O50,$C$11:O$11,"Balance")=0, $D$993+SUM($B$8:R$8)-SUMIFS($C50:N50,$C$11:N$11,"Payment"),
R$8))</f>
        <v>0</v>
      </c>
      <c r="R50" s="66">
        <f t="shared" si="5"/>
        <v>0</v>
      </c>
      <c r="S50" s="47"/>
      <c r="T50" s="66">
        <f>IF(OR(AND((U49-$D$993-SUM($C$8:U$8)+SUMIFS($C50:Q50,$C$11:Q$11,"Payment"))&lt;=0,SUMIFS($C50:R50,$C$11:R$11,"Balance")=0,R50=0),U$8&gt;=U49),U49,
IF(SUMIFS($C50:R50,$C$11:R$11,"Balance")=0, $D$993+SUM($B$8:U$8)-SUMIFS($C50:Q50,$C$11:Q$11,"Payment"),
U$8))</f>
        <v>0</v>
      </c>
      <c r="U50" s="66">
        <f t="shared" si="6"/>
        <v>0</v>
      </c>
      <c r="V50" s="47"/>
      <c r="W50" s="66">
        <f>IF(OR(AND((X49-$D$993-SUM($C$8:X$8)+SUMIFS($C50:T50,$C$11:T$11,"Payment"))&lt;=0,SUMIFS($C50:U50,$C$11:U$11,"Balance")=0,U50=0),X$8&gt;=X49),X49,
IF(SUMIFS($C50:U50,$C$11:U$11,"Balance")=0, $D$993+SUM($B$8:X$8)-SUMIFS($C50:T50,$C$11:T$11,"Payment"),
X$8))</f>
        <v>0</v>
      </c>
      <c r="X50" s="66">
        <f t="shared" si="7"/>
        <v>0</v>
      </c>
      <c r="Y50" s="47"/>
      <c r="Z50" s="66">
        <f>IF(OR(AND((AA49-$D$993-SUM($C$8:AA$8)+SUMIFS($C50:W50,$C$11:W$11,"Payment"))&lt;=0,SUMIFS($C50:X50,$C$11:X$11,"Balance")=0,X50=0),AA$8&gt;=AA49),AA49,
IF(SUMIFS($C50:X50,$C$11:X$11,"Balance")=0, $D$993+SUM($B$8:AA$8)-SUMIFS($C50:W50,$C$11:W$11,"Payment"),
AA$8))</f>
        <v>0</v>
      </c>
      <c r="AA50" s="66">
        <f t="shared" si="8"/>
        <v>0</v>
      </c>
      <c r="AB50" s="47"/>
      <c r="AC50" s="66">
        <f>IF(OR(AND((AD49-$D$993-SUM($C$8:AD$8)+SUMIFS($C50:Z50,$C$11:Z$11,"Payment"))&lt;=0,SUMIFS($C50:AA50,$C$11:AA$11,"Balance")=0,AA50=0),AD$8&gt;=AD49),AD49,
IF(SUMIFS($C50:AA50,$C$11:AA$11,"Balance")=0, $D$993+SUM($B$8:AD$8)-SUMIFS($C50:Z50,$C$11:Z$11,"Payment"),
AD$8))</f>
        <v>0</v>
      </c>
      <c r="AD50" s="66">
        <f t="shared" si="9"/>
        <v>0</v>
      </c>
      <c r="AE50" s="47"/>
      <c r="AF50" s="66">
        <f>IF(OR(AND((AG49-$D$993-SUM($C$8:AG$8)+SUMIFS($C50:AC50,$C$11:AC$11,"Payment"))&lt;=0,SUMIFS($C50:AD50,$C$11:AD$11,"Balance")=0,AD50=0),AG$8&gt;=AG49),AG49,
IF(SUMIFS($C50:AD50,$C$11:AD$11,"Balance")=0, $D$993+SUM($B$8:AG$8)-SUMIFS($C50:AC50,$C$11:AC$11,"Payment"),
AG$8))</f>
        <v>0</v>
      </c>
      <c r="AG50" s="66">
        <f t="shared" si="10"/>
        <v>0</v>
      </c>
      <c r="AH50" s="47"/>
      <c r="AI50" s="66">
        <f>IF(OR(AND((AJ49-$D$993-SUM($C$8:AJ$8)+SUMIFS($C50:AF50,$C$11:AF$11,"Payment"))&lt;=0,SUMIFS($C50:AG50,$C$11:AG$11,"Balance")=0,AG50=0),AJ$8&gt;=AJ49),AJ49,
IF(SUMIFS($C50:AG50,$C$11:AG$11,"Balance")=0, $D$993+SUM($B$8:AJ$8)-SUMIFS($C50:AF50,$C$11:AF$11,"Payment"),
AJ$8))</f>
        <v>0</v>
      </c>
      <c r="AJ50" s="66">
        <f t="shared" si="11"/>
        <v>0</v>
      </c>
      <c r="AK50" s="67"/>
    </row>
    <row r="51" spans="1:37" s="49" customFormat="1" ht="15.6">
      <c r="A51" s="65">
        <v>40</v>
      </c>
      <c r="B51" s="66">
        <f>IF(OR(AND((C50-$D$993-SUM($C$8:C$8))&lt;=0),C$8&gt;=C50),C50, C$8+$D$993)</f>
        <v>0</v>
      </c>
      <c r="C51" s="66">
        <f t="shared" si="0"/>
        <v>0</v>
      </c>
      <c r="D51" s="67"/>
      <c r="E51" s="66">
        <f>IF(OR(AND((F50-$D$993-SUM($C$8:F$8)+SUMIFS(B51:$C51,B$11:$C$11,"Payment"))&lt;=0,SUMIFS($C51:C51,$C$11:C$11,"Balance")=0,C51=0),F$8&gt;=F50),F50,
IF(SUMIFS($C51:C51,$C$11:C$11,"Balance")=0, $D$993+SUM($B$8:F$8)-SUMIFS(B51:$C51,B$11:$C$11,"Payment"),
F$8))</f>
        <v>0</v>
      </c>
      <c r="F51" s="66">
        <f t="shared" si="1"/>
        <v>0</v>
      </c>
      <c r="G51" s="67"/>
      <c r="H51" s="66">
        <f>IF(OR(AND((I50-$D$993-SUM($C$8:I$8)+SUMIFS($C51:E51,$C$11:E$11,"Payment"))&lt;=0,SUMIFS($C51:F51,$C$11:F$11,"Balance")=0,F51=0),I$8&gt;=I50),I50,
IF(SUMIFS($C51:F51,$C$11:F$11,"Balance")=0, $D$993+SUM($B$8:I$8)-SUMIFS($C51:E51,$C$11:E$11,"Payment"),
I$8))</f>
        <v>0</v>
      </c>
      <c r="I51" s="66">
        <f t="shared" si="2"/>
        <v>0</v>
      </c>
      <c r="J51" s="47"/>
      <c r="K51" s="66">
        <f>IF(OR(AND((L50-$D$993-SUM($C$8:L$8)+SUMIFS($C51:H51,$C$11:H$11,"Payment"))&lt;=0,SUMIFS($C51:I51,$C$11:I$11,"Balance")=0,I51=0),L$8&gt;=L50),L50,
IF(SUMIFS($C51:I51,$C$11:I$11,"Balance")=0, $D$993+SUM($B$8:L$8)-SUMIFS($C51:H51,$C$11:H$11,"Payment"),
L$8))</f>
        <v>0</v>
      </c>
      <c r="L51" s="66">
        <f t="shared" si="3"/>
        <v>0</v>
      </c>
      <c r="M51" s="47"/>
      <c r="N51" s="66">
        <f>IF(OR(AND((O50-$D$993-SUM($C$8:O$8)+SUMIFS($C51:K51,$C$11:K$11,"Payment"))&lt;=0,SUMIFS($C51:L51,$C$11:L$11,"Balance")=0,L51=0),O$8&gt;=O50),O50,
IF(SUMIFS($C51:L51,$C$11:L$11,"Balance")=0, $D$993+SUM($B$8:O$8)-SUMIFS($C51:K51,$C$11:K$11,"Payment"),
O$8))</f>
        <v>0</v>
      </c>
      <c r="O51" s="66">
        <f t="shared" si="4"/>
        <v>0</v>
      </c>
      <c r="P51" s="47"/>
      <c r="Q51" s="66">
        <f>IF(OR(AND((R50-$D$993-SUM($C$8:R$8)+SUMIFS($C51:N51,$C$11:N$11,"Payment"))&lt;=0,SUMIFS($C51:O51,$C$11:O$11,"Balance")=0,O51=0),R$8&gt;=R50),R50,
IF(SUMIFS($C51:O51,$C$11:O$11,"Balance")=0, $D$993+SUM($B$8:R$8)-SUMIFS($C51:N51,$C$11:N$11,"Payment"),
R$8))</f>
        <v>0</v>
      </c>
      <c r="R51" s="66">
        <f t="shared" si="5"/>
        <v>0</v>
      </c>
      <c r="S51" s="47"/>
      <c r="T51" s="66">
        <f>IF(OR(AND((U50-$D$993-SUM($C$8:U$8)+SUMIFS($C51:Q51,$C$11:Q$11,"Payment"))&lt;=0,SUMIFS($C51:R51,$C$11:R$11,"Balance")=0,R51=0),U$8&gt;=U50),U50,
IF(SUMIFS($C51:R51,$C$11:R$11,"Balance")=0, $D$993+SUM($B$8:U$8)-SUMIFS($C51:Q51,$C$11:Q$11,"Payment"),
U$8))</f>
        <v>0</v>
      </c>
      <c r="U51" s="66">
        <f t="shared" si="6"/>
        <v>0</v>
      </c>
      <c r="V51" s="47"/>
      <c r="W51" s="66">
        <f>IF(OR(AND((X50-$D$993-SUM($C$8:X$8)+SUMIFS($C51:T51,$C$11:T$11,"Payment"))&lt;=0,SUMIFS($C51:U51,$C$11:U$11,"Balance")=0,U51=0),X$8&gt;=X50),X50,
IF(SUMIFS($C51:U51,$C$11:U$11,"Balance")=0, $D$993+SUM($B$8:X$8)-SUMIFS($C51:T51,$C$11:T$11,"Payment"),
X$8))</f>
        <v>0</v>
      </c>
      <c r="X51" s="66">
        <f t="shared" si="7"/>
        <v>0</v>
      </c>
      <c r="Y51" s="47"/>
      <c r="Z51" s="66">
        <f>IF(OR(AND((AA50-$D$993-SUM($C$8:AA$8)+SUMIFS($C51:W51,$C$11:W$11,"Payment"))&lt;=0,SUMIFS($C51:X51,$C$11:X$11,"Balance")=0,X51=0),AA$8&gt;=AA50),AA50,
IF(SUMIFS($C51:X51,$C$11:X$11,"Balance")=0, $D$993+SUM($B$8:AA$8)-SUMIFS($C51:W51,$C$11:W$11,"Payment"),
AA$8))</f>
        <v>0</v>
      </c>
      <c r="AA51" s="66">
        <f t="shared" si="8"/>
        <v>0</v>
      </c>
      <c r="AB51" s="47"/>
      <c r="AC51" s="66">
        <f>IF(OR(AND((AD50-$D$993-SUM($C$8:AD$8)+SUMIFS($C51:Z51,$C$11:Z$11,"Payment"))&lt;=0,SUMIFS($C51:AA51,$C$11:AA$11,"Balance")=0,AA51=0),AD$8&gt;=AD50),AD50,
IF(SUMIFS($C51:AA51,$C$11:AA$11,"Balance")=0, $D$993+SUM($B$8:AD$8)-SUMIFS($C51:Z51,$C$11:Z$11,"Payment"),
AD$8))</f>
        <v>0</v>
      </c>
      <c r="AD51" s="66">
        <f t="shared" si="9"/>
        <v>0</v>
      </c>
      <c r="AE51" s="47"/>
      <c r="AF51" s="66">
        <f>IF(OR(AND((AG50-$D$993-SUM($C$8:AG$8)+SUMIFS($C51:AC51,$C$11:AC$11,"Payment"))&lt;=0,SUMIFS($C51:AD51,$C$11:AD$11,"Balance")=0,AD51=0),AG$8&gt;=AG50),AG50,
IF(SUMIFS($C51:AD51,$C$11:AD$11,"Balance")=0, $D$993+SUM($B$8:AG$8)-SUMIFS($C51:AC51,$C$11:AC$11,"Payment"),
AG$8))</f>
        <v>0</v>
      </c>
      <c r="AG51" s="66">
        <f t="shared" si="10"/>
        <v>0</v>
      </c>
      <c r="AH51" s="47"/>
      <c r="AI51" s="66">
        <f>IF(OR(AND((AJ50-$D$993-SUM($C$8:AJ$8)+SUMIFS($C51:AF51,$C$11:AF$11,"Payment"))&lt;=0,SUMIFS($C51:AG51,$C$11:AG$11,"Balance")=0,AG51=0),AJ$8&gt;=AJ50),AJ50,
IF(SUMIFS($C51:AG51,$C$11:AG$11,"Balance")=0, $D$993+SUM($B$8:AJ$8)-SUMIFS($C51:AF51,$C$11:AF$11,"Payment"),
AJ$8))</f>
        <v>0</v>
      </c>
      <c r="AJ51" s="66">
        <f t="shared" si="11"/>
        <v>0</v>
      </c>
      <c r="AK51" s="67"/>
    </row>
    <row r="52" spans="1:37" s="49" customFormat="1" ht="15.6">
      <c r="A52" s="65">
        <v>41</v>
      </c>
      <c r="B52" s="66">
        <f>IF(OR(AND((C51-$D$993-SUM($C$8:C$8))&lt;=0),C$8&gt;=C51),C51, C$8+$D$993)</f>
        <v>0</v>
      </c>
      <c r="C52" s="66">
        <f t="shared" si="0"/>
        <v>0</v>
      </c>
      <c r="D52" s="67"/>
      <c r="E52" s="66">
        <f>IF(OR(AND((F51-$D$993-SUM($C$8:F$8)+SUMIFS(B52:$C52,B$11:$C$11,"Payment"))&lt;=0,SUMIFS($C52:C52,$C$11:C$11,"Balance")=0,C52=0),F$8&gt;=F51),F51,
IF(SUMIFS($C52:C52,$C$11:C$11,"Balance")=0, $D$993+SUM($B$8:F$8)-SUMIFS(B52:$C52,B$11:$C$11,"Payment"),
F$8))</f>
        <v>0</v>
      </c>
      <c r="F52" s="66">
        <f t="shared" si="1"/>
        <v>0</v>
      </c>
      <c r="G52" s="67"/>
      <c r="H52" s="66">
        <f>IF(OR(AND((I51-$D$993-SUM($C$8:I$8)+SUMIFS($C52:E52,$C$11:E$11,"Payment"))&lt;=0,SUMIFS($C52:F52,$C$11:F$11,"Balance")=0,F52=0),I$8&gt;=I51),I51,
IF(SUMIFS($C52:F52,$C$11:F$11,"Balance")=0, $D$993+SUM($B$8:I$8)-SUMIFS($C52:E52,$C$11:E$11,"Payment"),
I$8))</f>
        <v>0</v>
      </c>
      <c r="I52" s="66">
        <f t="shared" si="2"/>
        <v>0</v>
      </c>
      <c r="J52" s="47"/>
      <c r="K52" s="66">
        <f>IF(OR(AND((L51-$D$993-SUM($C$8:L$8)+SUMIFS($C52:H52,$C$11:H$11,"Payment"))&lt;=0,SUMIFS($C52:I52,$C$11:I$11,"Balance")=0,I52=0),L$8&gt;=L51),L51,
IF(SUMIFS($C52:I52,$C$11:I$11,"Balance")=0, $D$993+SUM($B$8:L$8)-SUMIFS($C52:H52,$C$11:H$11,"Payment"),
L$8))</f>
        <v>0</v>
      </c>
      <c r="L52" s="66">
        <f t="shared" si="3"/>
        <v>0</v>
      </c>
      <c r="M52" s="47"/>
      <c r="N52" s="66">
        <f>IF(OR(AND((O51-$D$993-SUM($C$8:O$8)+SUMIFS($C52:K52,$C$11:K$11,"Payment"))&lt;=0,SUMIFS($C52:L52,$C$11:L$11,"Balance")=0,L52=0),O$8&gt;=O51),O51,
IF(SUMIFS($C52:L52,$C$11:L$11,"Balance")=0, $D$993+SUM($B$8:O$8)-SUMIFS($C52:K52,$C$11:K$11,"Payment"),
O$8))</f>
        <v>0</v>
      </c>
      <c r="O52" s="66">
        <f t="shared" si="4"/>
        <v>0</v>
      </c>
      <c r="P52" s="47"/>
      <c r="Q52" s="66">
        <f>IF(OR(AND((R51-$D$993-SUM($C$8:R$8)+SUMIFS($C52:N52,$C$11:N$11,"Payment"))&lt;=0,SUMIFS($C52:O52,$C$11:O$11,"Balance")=0,O52=0),R$8&gt;=R51),R51,
IF(SUMIFS($C52:O52,$C$11:O$11,"Balance")=0, $D$993+SUM($B$8:R$8)-SUMIFS($C52:N52,$C$11:N$11,"Payment"),
R$8))</f>
        <v>0</v>
      </c>
      <c r="R52" s="66">
        <f t="shared" si="5"/>
        <v>0</v>
      </c>
      <c r="S52" s="47"/>
      <c r="T52" s="66">
        <f>IF(OR(AND((U51-$D$993-SUM($C$8:U$8)+SUMIFS($C52:Q52,$C$11:Q$11,"Payment"))&lt;=0,SUMIFS($C52:R52,$C$11:R$11,"Balance")=0,R52=0),U$8&gt;=U51),U51,
IF(SUMIFS($C52:R52,$C$11:R$11,"Balance")=0, $D$993+SUM($B$8:U$8)-SUMIFS($C52:Q52,$C$11:Q$11,"Payment"),
U$8))</f>
        <v>0</v>
      </c>
      <c r="U52" s="66">
        <f t="shared" si="6"/>
        <v>0</v>
      </c>
      <c r="V52" s="47"/>
      <c r="W52" s="66">
        <f>IF(OR(AND((X51-$D$993-SUM($C$8:X$8)+SUMIFS($C52:T52,$C$11:T$11,"Payment"))&lt;=0,SUMIFS($C52:U52,$C$11:U$11,"Balance")=0,U52=0),X$8&gt;=X51),X51,
IF(SUMIFS($C52:U52,$C$11:U$11,"Balance")=0, $D$993+SUM($B$8:X$8)-SUMIFS($C52:T52,$C$11:T$11,"Payment"),
X$8))</f>
        <v>0</v>
      </c>
      <c r="X52" s="66">
        <f t="shared" si="7"/>
        <v>0</v>
      </c>
      <c r="Y52" s="47"/>
      <c r="Z52" s="66">
        <f>IF(OR(AND((AA51-$D$993-SUM($C$8:AA$8)+SUMIFS($C52:W52,$C$11:W$11,"Payment"))&lt;=0,SUMIFS($C52:X52,$C$11:X$11,"Balance")=0,X52=0),AA$8&gt;=AA51),AA51,
IF(SUMIFS($C52:X52,$C$11:X$11,"Balance")=0, $D$993+SUM($B$8:AA$8)-SUMIFS($C52:W52,$C$11:W$11,"Payment"),
AA$8))</f>
        <v>0</v>
      </c>
      <c r="AA52" s="66">
        <f t="shared" si="8"/>
        <v>0</v>
      </c>
      <c r="AB52" s="47"/>
      <c r="AC52" s="66">
        <f>IF(OR(AND((AD51-$D$993-SUM($C$8:AD$8)+SUMIFS($C52:Z52,$C$11:Z$11,"Payment"))&lt;=0,SUMIFS($C52:AA52,$C$11:AA$11,"Balance")=0,AA52=0),AD$8&gt;=AD51),AD51,
IF(SUMIFS($C52:AA52,$C$11:AA$11,"Balance")=0, $D$993+SUM($B$8:AD$8)-SUMIFS($C52:Z52,$C$11:Z$11,"Payment"),
AD$8))</f>
        <v>0</v>
      </c>
      <c r="AD52" s="66">
        <f t="shared" si="9"/>
        <v>0</v>
      </c>
      <c r="AE52" s="47"/>
      <c r="AF52" s="66">
        <f>IF(OR(AND((AG51-$D$993-SUM($C$8:AG$8)+SUMIFS($C52:AC52,$C$11:AC$11,"Payment"))&lt;=0,SUMIFS($C52:AD52,$C$11:AD$11,"Balance")=0,AD52=0),AG$8&gt;=AG51),AG51,
IF(SUMIFS($C52:AD52,$C$11:AD$11,"Balance")=0, $D$993+SUM($B$8:AG$8)-SUMIFS($C52:AC52,$C$11:AC$11,"Payment"),
AG$8))</f>
        <v>0</v>
      </c>
      <c r="AG52" s="66">
        <f t="shared" si="10"/>
        <v>0</v>
      </c>
      <c r="AH52" s="47"/>
      <c r="AI52" s="66">
        <f>IF(OR(AND((AJ51-$D$993-SUM($C$8:AJ$8)+SUMIFS($C52:AF52,$C$11:AF$11,"Payment"))&lt;=0,SUMIFS($C52:AG52,$C$11:AG$11,"Balance")=0,AG52=0),AJ$8&gt;=AJ51),AJ51,
IF(SUMIFS($C52:AG52,$C$11:AG$11,"Balance")=0, $D$993+SUM($B$8:AJ$8)-SUMIFS($C52:AF52,$C$11:AF$11,"Payment"),
AJ$8))</f>
        <v>0</v>
      </c>
      <c r="AJ52" s="66">
        <f t="shared" si="11"/>
        <v>0</v>
      </c>
      <c r="AK52" s="67"/>
    </row>
    <row r="53" spans="1:37" s="49" customFormat="1" ht="15.6">
      <c r="A53" s="65">
        <v>42</v>
      </c>
      <c r="B53" s="66">
        <f>IF(OR(AND((C52-$D$993-SUM($C$8:C$8))&lt;=0),C$8&gt;=C52),C52, C$8+$D$993)</f>
        <v>0</v>
      </c>
      <c r="C53" s="66">
        <f t="shared" si="0"/>
        <v>0</v>
      </c>
      <c r="D53" s="67"/>
      <c r="E53" s="66">
        <f>IF(OR(AND((F52-$D$993-SUM($C$8:F$8)+SUMIFS(B53:$C53,B$11:$C$11,"Payment"))&lt;=0,SUMIFS($C53:C53,$C$11:C$11,"Balance")=0,C53=0),F$8&gt;=F52),F52,
IF(SUMIFS($C53:C53,$C$11:C$11,"Balance")=0, $D$993+SUM($B$8:F$8)-SUMIFS(B53:$C53,B$11:$C$11,"Payment"),
F$8))</f>
        <v>0</v>
      </c>
      <c r="F53" s="66">
        <f t="shared" si="1"/>
        <v>0</v>
      </c>
      <c r="G53" s="67"/>
      <c r="H53" s="66">
        <f>IF(OR(AND((I52-$D$993-SUM($C$8:I$8)+SUMIFS($C53:E53,$C$11:E$11,"Payment"))&lt;=0,SUMIFS($C53:F53,$C$11:F$11,"Balance")=0,F53=0),I$8&gt;=I52),I52,
IF(SUMIFS($C53:F53,$C$11:F$11,"Balance")=0, $D$993+SUM($B$8:I$8)-SUMIFS($C53:E53,$C$11:E$11,"Payment"),
I$8))</f>
        <v>0</v>
      </c>
      <c r="I53" s="66">
        <f t="shared" si="2"/>
        <v>0</v>
      </c>
      <c r="J53" s="47"/>
      <c r="K53" s="66">
        <f>IF(OR(AND((L52-$D$993-SUM($C$8:L$8)+SUMIFS($C53:H53,$C$11:H$11,"Payment"))&lt;=0,SUMIFS($C53:I53,$C$11:I$11,"Balance")=0,I53=0),L$8&gt;=L52),L52,
IF(SUMIFS($C53:I53,$C$11:I$11,"Balance")=0, $D$993+SUM($B$8:L$8)-SUMIFS($C53:H53,$C$11:H$11,"Payment"),
L$8))</f>
        <v>0</v>
      </c>
      <c r="L53" s="66">
        <f t="shared" si="3"/>
        <v>0</v>
      </c>
      <c r="M53" s="47"/>
      <c r="N53" s="66">
        <f>IF(OR(AND((O52-$D$993-SUM($C$8:O$8)+SUMIFS($C53:K53,$C$11:K$11,"Payment"))&lt;=0,SUMIFS($C53:L53,$C$11:L$11,"Balance")=0,L53=0),O$8&gt;=O52),O52,
IF(SUMIFS($C53:L53,$C$11:L$11,"Balance")=0, $D$993+SUM($B$8:O$8)-SUMIFS($C53:K53,$C$11:K$11,"Payment"),
O$8))</f>
        <v>0</v>
      </c>
      <c r="O53" s="66">
        <f t="shared" si="4"/>
        <v>0</v>
      </c>
      <c r="P53" s="47"/>
      <c r="Q53" s="66">
        <f>IF(OR(AND((R52-$D$993-SUM($C$8:R$8)+SUMIFS($C53:N53,$C$11:N$11,"Payment"))&lt;=0,SUMIFS($C53:O53,$C$11:O$11,"Balance")=0,O53=0),R$8&gt;=R52),R52,
IF(SUMIFS($C53:O53,$C$11:O$11,"Balance")=0, $D$993+SUM($B$8:R$8)-SUMIFS($C53:N53,$C$11:N$11,"Payment"),
R$8))</f>
        <v>0</v>
      </c>
      <c r="R53" s="66">
        <f t="shared" si="5"/>
        <v>0</v>
      </c>
      <c r="S53" s="47"/>
      <c r="T53" s="66">
        <f>IF(OR(AND((U52-$D$993-SUM($C$8:U$8)+SUMIFS($C53:Q53,$C$11:Q$11,"Payment"))&lt;=0,SUMIFS($C53:R53,$C$11:R$11,"Balance")=0,R53=0),U$8&gt;=U52),U52,
IF(SUMIFS($C53:R53,$C$11:R$11,"Balance")=0, $D$993+SUM($B$8:U$8)-SUMIFS($C53:Q53,$C$11:Q$11,"Payment"),
U$8))</f>
        <v>0</v>
      </c>
      <c r="U53" s="66">
        <f t="shared" si="6"/>
        <v>0</v>
      </c>
      <c r="V53" s="47"/>
      <c r="W53" s="66">
        <f>IF(OR(AND((X52-$D$993-SUM($C$8:X$8)+SUMIFS($C53:T53,$C$11:T$11,"Payment"))&lt;=0,SUMIFS($C53:U53,$C$11:U$11,"Balance")=0,U53=0),X$8&gt;=X52),X52,
IF(SUMIFS($C53:U53,$C$11:U$11,"Balance")=0, $D$993+SUM($B$8:X$8)-SUMIFS($C53:T53,$C$11:T$11,"Payment"),
X$8))</f>
        <v>0</v>
      </c>
      <c r="X53" s="66">
        <f t="shared" si="7"/>
        <v>0</v>
      </c>
      <c r="Y53" s="47"/>
      <c r="Z53" s="66">
        <f>IF(OR(AND((AA52-$D$993-SUM($C$8:AA$8)+SUMIFS($C53:W53,$C$11:W$11,"Payment"))&lt;=0,SUMIFS($C53:X53,$C$11:X$11,"Balance")=0,X53=0),AA$8&gt;=AA52),AA52,
IF(SUMIFS($C53:X53,$C$11:X$11,"Balance")=0, $D$993+SUM($B$8:AA$8)-SUMIFS($C53:W53,$C$11:W$11,"Payment"),
AA$8))</f>
        <v>0</v>
      </c>
      <c r="AA53" s="66">
        <f t="shared" si="8"/>
        <v>0</v>
      </c>
      <c r="AB53" s="47"/>
      <c r="AC53" s="66">
        <f>IF(OR(AND((AD52-$D$993-SUM($C$8:AD$8)+SUMIFS($C53:Z53,$C$11:Z$11,"Payment"))&lt;=0,SUMIFS($C53:AA53,$C$11:AA$11,"Balance")=0,AA53=0),AD$8&gt;=AD52),AD52,
IF(SUMIFS($C53:AA53,$C$11:AA$11,"Balance")=0, $D$993+SUM($B$8:AD$8)-SUMIFS($C53:Z53,$C$11:Z$11,"Payment"),
AD$8))</f>
        <v>0</v>
      </c>
      <c r="AD53" s="66">
        <f t="shared" si="9"/>
        <v>0</v>
      </c>
      <c r="AE53" s="47"/>
      <c r="AF53" s="66">
        <f>IF(OR(AND((AG52-$D$993-SUM($C$8:AG$8)+SUMIFS($C53:AC53,$C$11:AC$11,"Payment"))&lt;=0,SUMIFS($C53:AD53,$C$11:AD$11,"Balance")=0,AD53=0),AG$8&gt;=AG52),AG52,
IF(SUMIFS($C53:AD53,$C$11:AD$11,"Balance")=0, $D$993+SUM($B$8:AG$8)-SUMIFS($C53:AC53,$C$11:AC$11,"Payment"),
AG$8))</f>
        <v>0</v>
      </c>
      <c r="AG53" s="66">
        <f t="shared" si="10"/>
        <v>0</v>
      </c>
      <c r="AH53" s="47"/>
      <c r="AI53" s="66">
        <f>IF(OR(AND((AJ52-$D$993-SUM($C$8:AJ$8)+SUMIFS($C53:AF53,$C$11:AF$11,"Payment"))&lt;=0,SUMIFS($C53:AG53,$C$11:AG$11,"Balance")=0,AG53=0),AJ$8&gt;=AJ52),AJ52,
IF(SUMIFS($C53:AG53,$C$11:AG$11,"Balance")=0, $D$993+SUM($B$8:AJ$8)-SUMIFS($C53:AF53,$C$11:AF$11,"Payment"),
AJ$8))</f>
        <v>0</v>
      </c>
      <c r="AJ53" s="66">
        <f t="shared" si="11"/>
        <v>0</v>
      </c>
      <c r="AK53" s="67"/>
    </row>
    <row r="54" spans="1:37" s="49" customFormat="1" ht="15.6">
      <c r="A54" s="65">
        <v>43</v>
      </c>
      <c r="B54" s="66">
        <f>IF(OR(AND((C53-$D$993-SUM($C$8:C$8))&lt;=0),C$8&gt;=C53),C53, C$8+$D$993)</f>
        <v>0</v>
      </c>
      <c r="C54" s="66">
        <f t="shared" si="0"/>
        <v>0</v>
      </c>
      <c r="D54" s="67"/>
      <c r="E54" s="66">
        <f>IF(OR(AND((F53-$D$993-SUM($C$8:F$8)+SUMIFS(B54:$C54,B$11:$C$11,"Payment"))&lt;=0,SUMIFS($C54:C54,$C$11:C$11,"Balance")=0,C54=0),F$8&gt;=F53),F53,
IF(SUMIFS($C54:C54,$C$11:C$11,"Balance")=0, $D$993+SUM($B$8:F$8)-SUMIFS(B54:$C54,B$11:$C$11,"Payment"),
F$8))</f>
        <v>0</v>
      </c>
      <c r="F54" s="66">
        <f t="shared" si="1"/>
        <v>0</v>
      </c>
      <c r="G54" s="67"/>
      <c r="H54" s="66">
        <f>IF(OR(AND((I53-$D$993-SUM($C$8:I$8)+SUMIFS($C54:E54,$C$11:E$11,"Payment"))&lt;=0,SUMIFS($C54:F54,$C$11:F$11,"Balance")=0,F54=0),I$8&gt;=I53),I53,
IF(SUMIFS($C54:F54,$C$11:F$11,"Balance")=0, $D$993+SUM($B$8:I$8)-SUMIFS($C54:E54,$C$11:E$11,"Payment"),
I$8))</f>
        <v>0</v>
      </c>
      <c r="I54" s="66">
        <f t="shared" si="2"/>
        <v>0</v>
      </c>
      <c r="J54" s="47"/>
      <c r="K54" s="66">
        <f>IF(OR(AND((L53-$D$993-SUM($C$8:L$8)+SUMIFS($C54:H54,$C$11:H$11,"Payment"))&lt;=0,SUMIFS($C54:I54,$C$11:I$11,"Balance")=0,I54=0),L$8&gt;=L53),L53,
IF(SUMIFS($C54:I54,$C$11:I$11,"Balance")=0, $D$993+SUM($B$8:L$8)-SUMIFS($C54:H54,$C$11:H$11,"Payment"),
L$8))</f>
        <v>0</v>
      </c>
      <c r="L54" s="66">
        <f t="shared" si="3"/>
        <v>0</v>
      </c>
      <c r="M54" s="47"/>
      <c r="N54" s="66">
        <f>IF(OR(AND((O53-$D$993-SUM($C$8:O$8)+SUMIFS($C54:K54,$C$11:K$11,"Payment"))&lt;=0,SUMIFS($C54:L54,$C$11:L$11,"Balance")=0,L54=0),O$8&gt;=O53),O53,
IF(SUMIFS($C54:L54,$C$11:L$11,"Balance")=0, $D$993+SUM($B$8:O$8)-SUMIFS($C54:K54,$C$11:K$11,"Payment"),
O$8))</f>
        <v>0</v>
      </c>
      <c r="O54" s="66">
        <f t="shared" si="4"/>
        <v>0</v>
      </c>
      <c r="P54" s="47"/>
      <c r="Q54" s="66">
        <f>IF(OR(AND((R53-$D$993-SUM($C$8:R$8)+SUMIFS($C54:N54,$C$11:N$11,"Payment"))&lt;=0,SUMIFS($C54:O54,$C$11:O$11,"Balance")=0,O54=0),R$8&gt;=R53),R53,
IF(SUMIFS($C54:O54,$C$11:O$11,"Balance")=0, $D$993+SUM($B$8:R$8)-SUMIFS($C54:N54,$C$11:N$11,"Payment"),
R$8))</f>
        <v>0</v>
      </c>
      <c r="R54" s="66">
        <f t="shared" si="5"/>
        <v>0</v>
      </c>
      <c r="S54" s="47"/>
      <c r="T54" s="66">
        <f>IF(OR(AND((U53-$D$993-SUM($C$8:U$8)+SUMIFS($C54:Q54,$C$11:Q$11,"Payment"))&lt;=0,SUMIFS($C54:R54,$C$11:R$11,"Balance")=0,R54=0),U$8&gt;=U53),U53,
IF(SUMIFS($C54:R54,$C$11:R$11,"Balance")=0, $D$993+SUM($B$8:U$8)-SUMIFS($C54:Q54,$C$11:Q$11,"Payment"),
U$8))</f>
        <v>0</v>
      </c>
      <c r="U54" s="66">
        <f t="shared" si="6"/>
        <v>0</v>
      </c>
      <c r="V54" s="47"/>
      <c r="W54" s="66">
        <f>IF(OR(AND((X53-$D$993-SUM($C$8:X$8)+SUMIFS($C54:T54,$C$11:T$11,"Payment"))&lt;=0,SUMIFS($C54:U54,$C$11:U$11,"Balance")=0,U54=0),X$8&gt;=X53),X53,
IF(SUMIFS($C54:U54,$C$11:U$11,"Balance")=0, $D$993+SUM($B$8:X$8)-SUMIFS($C54:T54,$C$11:T$11,"Payment"),
X$8))</f>
        <v>0</v>
      </c>
      <c r="X54" s="66">
        <f t="shared" si="7"/>
        <v>0</v>
      </c>
      <c r="Y54" s="47"/>
      <c r="Z54" s="66">
        <f>IF(OR(AND((AA53-$D$993-SUM($C$8:AA$8)+SUMIFS($C54:W54,$C$11:W$11,"Payment"))&lt;=0,SUMIFS($C54:X54,$C$11:X$11,"Balance")=0,X54=0),AA$8&gt;=AA53),AA53,
IF(SUMIFS($C54:X54,$C$11:X$11,"Balance")=0, $D$993+SUM($B$8:AA$8)-SUMIFS($C54:W54,$C$11:W$11,"Payment"),
AA$8))</f>
        <v>0</v>
      </c>
      <c r="AA54" s="66">
        <f t="shared" si="8"/>
        <v>0</v>
      </c>
      <c r="AB54" s="47"/>
      <c r="AC54" s="66">
        <f>IF(OR(AND((AD53-$D$993-SUM($C$8:AD$8)+SUMIFS($C54:Z54,$C$11:Z$11,"Payment"))&lt;=0,SUMIFS($C54:AA54,$C$11:AA$11,"Balance")=0,AA54=0),AD$8&gt;=AD53),AD53,
IF(SUMIFS($C54:AA54,$C$11:AA$11,"Balance")=0, $D$993+SUM($B$8:AD$8)-SUMIFS($C54:Z54,$C$11:Z$11,"Payment"),
AD$8))</f>
        <v>0</v>
      </c>
      <c r="AD54" s="66">
        <f t="shared" si="9"/>
        <v>0</v>
      </c>
      <c r="AE54" s="47"/>
      <c r="AF54" s="66">
        <f>IF(OR(AND((AG53-$D$993-SUM($C$8:AG$8)+SUMIFS($C54:AC54,$C$11:AC$11,"Payment"))&lt;=0,SUMIFS($C54:AD54,$C$11:AD$11,"Balance")=0,AD54=0),AG$8&gt;=AG53),AG53,
IF(SUMIFS($C54:AD54,$C$11:AD$11,"Balance")=0, $D$993+SUM($B$8:AG$8)-SUMIFS($C54:AC54,$C$11:AC$11,"Payment"),
AG$8))</f>
        <v>0</v>
      </c>
      <c r="AG54" s="66">
        <f t="shared" si="10"/>
        <v>0</v>
      </c>
      <c r="AH54" s="47"/>
      <c r="AI54" s="66">
        <f>IF(OR(AND((AJ53-$D$993-SUM($C$8:AJ$8)+SUMIFS($C54:AF54,$C$11:AF$11,"Payment"))&lt;=0,SUMIFS($C54:AG54,$C$11:AG$11,"Balance")=0,AG54=0),AJ$8&gt;=AJ53),AJ53,
IF(SUMIFS($C54:AG54,$C$11:AG$11,"Balance")=0, $D$993+SUM($B$8:AJ$8)-SUMIFS($C54:AF54,$C$11:AF$11,"Payment"),
AJ$8))</f>
        <v>0</v>
      </c>
      <c r="AJ54" s="66">
        <f t="shared" si="11"/>
        <v>0</v>
      </c>
      <c r="AK54" s="67"/>
    </row>
    <row r="55" spans="1:37" s="49" customFormat="1" ht="15.6">
      <c r="A55" s="65">
        <v>44</v>
      </c>
      <c r="B55" s="66">
        <f>IF(OR(AND((C54-$D$993-SUM($C$8:C$8))&lt;=0),C$8&gt;=C54),C54, C$8+$D$993)</f>
        <v>0</v>
      </c>
      <c r="C55" s="66">
        <f t="shared" si="0"/>
        <v>0</v>
      </c>
      <c r="D55" s="67"/>
      <c r="E55" s="66">
        <f>IF(OR(AND((F54-$D$993-SUM($C$8:F$8)+SUMIFS(B55:$C55,B$11:$C$11,"Payment"))&lt;=0,SUMIFS($C55:C55,$C$11:C$11,"Balance")=0,C55=0),F$8&gt;=F54),F54,
IF(SUMIFS($C55:C55,$C$11:C$11,"Balance")=0, $D$993+SUM($B$8:F$8)-SUMIFS(B55:$C55,B$11:$C$11,"Payment"),
F$8))</f>
        <v>0</v>
      </c>
      <c r="F55" s="66">
        <f t="shared" si="1"/>
        <v>0</v>
      </c>
      <c r="G55" s="67"/>
      <c r="H55" s="66">
        <f>IF(OR(AND((I54-$D$993-SUM($C$8:I$8)+SUMIFS($C55:E55,$C$11:E$11,"Payment"))&lt;=0,SUMIFS($C55:F55,$C$11:F$11,"Balance")=0,F55=0),I$8&gt;=I54),I54,
IF(SUMIFS($C55:F55,$C$11:F$11,"Balance")=0, $D$993+SUM($B$8:I$8)-SUMIFS($C55:E55,$C$11:E$11,"Payment"),
I$8))</f>
        <v>0</v>
      </c>
      <c r="I55" s="66">
        <f t="shared" si="2"/>
        <v>0</v>
      </c>
      <c r="J55" s="47"/>
      <c r="K55" s="66">
        <f>IF(OR(AND((L54-$D$993-SUM($C$8:L$8)+SUMIFS($C55:H55,$C$11:H$11,"Payment"))&lt;=0,SUMIFS($C55:I55,$C$11:I$11,"Balance")=0,I55=0),L$8&gt;=L54),L54,
IF(SUMIFS($C55:I55,$C$11:I$11,"Balance")=0, $D$993+SUM($B$8:L$8)-SUMIFS($C55:H55,$C$11:H$11,"Payment"),
L$8))</f>
        <v>0</v>
      </c>
      <c r="L55" s="66">
        <f t="shared" si="3"/>
        <v>0</v>
      </c>
      <c r="M55" s="47"/>
      <c r="N55" s="66">
        <f>IF(OR(AND((O54-$D$993-SUM($C$8:O$8)+SUMIFS($C55:K55,$C$11:K$11,"Payment"))&lt;=0,SUMIFS($C55:L55,$C$11:L$11,"Balance")=0,L55=0),O$8&gt;=O54),O54,
IF(SUMIFS($C55:L55,$C$11:L$11,"Balance")=0, $D$993+SUM($B$8:O$8)-SUMIFS($C55:K55,$C$11:K$11,"Payment"),
O$8))</f>
        <v>0</v>
      </c>
      <c r="O55" s="66">
        <f t="shared" si="4"/>
        <v>0</v>
      </c>
      <c r="P55" s="47"/>
      <c r="Q55" s="66">
        <f>IF(OR(AND((R54-$D$993-SUM($C$8:R$8)+SUMIFS($C55:N55,$C$11:N$11,"Payment"))&lt;=0,SUMIFS($C55:O55,$C$11:O$11,"Balance")=0,O55=0),R$8&gt;=R54),R54,
IF(SUMIFS($C55:O55,$C$11:O$11,"Balance")=0, $D$993+SUM($B$8:R$8)-SUMIFS($C55:N55,$C$11:N$11,"Payment"),
R$8))</f>
        <v>0</v>
      </c>
      <c r="R55" s="66">
        <f t="shared" si="5"/>
        <v>0</v>
      </c>
      <c r="S55" s="47"/>
      <c r="T55" s="66">
        <f>IF(OR(AND((U54-$D$993-SUM($C$8:U$8)+SUMIFS($C55:Q55,$C$11:Q$11,"Payment"))&lt;=0,SUMIFS($C55:R55,$C$11:R$11,"Balance")=0,R55=0),U$8&gt;=U54),U54,
IF(SUMIFS($C55:R55,$C$11:R$11,"Balance")=0, $D$993+SUM($B$8:U$8)-SUMIFS($C55:Q55,$C$11:Q$11,"Payment"),
U$8))</f>
        <v>0</v>
      </c>
      <c r="U55" s="66">
        <f t="shared" si="6"/>
        <v>0</v>
      </c>
      <c r="V55" s="47"/>
      <c r="W55" s="66">
        <f>IF(OR(AND((X54-$D$993-SUM($C$8:X$8)+SUMIFS($C55:T55,$C$11:T$11,"Payment"))&lt;=0,SUMIFS($C55:U55,$C$11:U$11,"Balance")=0,U55=0),X$8&gt;=X54),X54,
IF(SUMIFS($C55:U55,$C$11:U$11,"Balance")=0, $D$993+SUM($B$8:X$8)-SUMIFS($C55:T55,$C$11:T$11,"Payment"),
X$8))</f>
        <v>0</v>
      </c>
      <c r="X55" s="66">
        <f t="shared" si="7"/>
        <v>0</v>
      </c>
      <c r="Y55" s="47"/>
      <c r="Z55" s="66">
        <f>IF(OR(AND((AA54-$D$993-SUM($C$8:AA$8)+SUMIFS($C55:W55,$C$11:W$11,"Payment"))&lt;=0,SUMIFS($C55:X55,$C$11:X$11,"Balance")=0,X55=0),AA$8&gt;=AA54),AA54,
IF(SUMIFS($C55:X55,$C$11:X$11,"Balance")=0, $D$993+SUM($B$8:AA$8)-SUMIFS($C55:W55,$C$11:W$11,"Payment"),
AA$8))</f>
        <v>0</v>
      </c>
      <c r="AA55" s="66">
        <f t="shared" si="8"/>
        <v>0</v>
      </c>
      <c r="AB55" s="47"/>
      <c r="AC55" s="66">
        <f>IF(OR(AND((AD54-$D$993-SUM($C$8:AD$8)+SUMIFS($C55:Z55,$C$11:Z$11,"Payment"))&lt;=0,SUMIFS($C55:AA55,$C$11:AA$11,"Balance")=0,AA55=0),AD$8&gt;=AD54),AD54,
IF(SUMIFS($C55:AA55,$C$11:AA$11,"Balance")=0, $D$993+SUM($B$8:AD$8)-SUMIFS($C55:Z55,$C$11:Z$11,"Payment"),
AD$8))</f>
        <v>0</v>
      </c>
      <c r="AD55" s="66">
        <f t="shared" si="9"/>
        <v>0</v>
      </c>
      <c r="AE55" s="47"/>
      <c r="AF55" s="66">
        <f>IF(OR(AND((AG54-$D$993-SUM($C$8:AG$8)+SUMIFS($C55:AC55,$C$11:AC$11,"Payment"))&lt;=0,SUMIFS($C55:AD55,$C$11:AD$11,"Balance")=0,AD55=0),AG$8&gt;=AG54),AG54,
IF(SUMIFS($C55:AD55,$C$11:AD$11,"Balance")=0, $D$993+SUM($B$8:AG$8)-SUMIFS($C55:AC55,$C$11:AC$11,"Payment"),
AG$8))</f>
        <v>0</v>
      </c>
      <c r="AG55" s="66">
        <f t="shared" si="10"/>
        <v>0</v>
      </c>
      <c r="AH55" s="47"/>
      <c r="AI55" s="66">
        <f>IF(OR(AND((AJ54-$D$993-SUM($C$8:AJ$8)+SUMIFS($C55:AF55,$C$11:AF$11,"Payment"))&lt;=0,SUMIFS($C55:AG55,$C$11:AG$11,"Balance")=0,AG55=0),AJ$8&gt;=AJ54),AJ54,
IF(SUMIFS($C55:AG55,$C$11:AG$11,"Balance")=0, $D$993+SUM($B$8:AJ$8)-SUMIFS($C55:AF55,$C$11:AF$11,"Payment"),
AJ$8))</f>
        <v>0</v>
      </c>
      <c r="AJ55" s="66">
        <f t="shared" si="11"/>
        <v>0</v>
      </c>
      <c r="AK55" s="67"/>
    </row>
    <row r="56" spans="1:37" s="49" customFormat="1" ht="15.6">
      <c r="A56" s="65">
        <v>45</v>
      </c>
      <c r="B56" s="66">
        <f>IF(OR(AND((C55-$D$993-SUM($C$8:C$8))&lt;=0),C$8&gt;=C55),C55, C$8+$D$993)</f>
        <v>0</v>
      </c>
      <c r="C56" s="66">
        <f t="shared" si="0"/>
        <v>0</v>
      </c>
      <c r="D56" s="67"/>
      <c r="E56" s="66">
        <f>IF(OR(AND((F55-$D$993-SUM($C$8:F$8)+SUMIFS(B56:$C56,B$11:$C$11,"Payment"))&lt;=0,SUMIFS($C56:C56,$C$11:C$11,"Balance")=0,C56=0),F$8&gt;=F55),F55,
IF(SUMIFS($C56:C56,$C$11:C$11,"Balance")=0, $D$993+SUM($B$8:F$8)-SUMIFS(B56:$C56,B$11:$C$11,"Payment"),
F$8))</f>
        <v>0</v>
      </c>
      <c r="F56" s="66">
        <f t="shared" si="1"/>
        <v>0</v>
      </c>
      <c r="G56" s="67"/>
      <c r="H56" s="66">
        <f>IF(OR(AND((I55-$D$993-SUM($C$8:I$8)+SUMIFS($C56:E56,$C$11:E$11,"Payment"))&lt;=0,SUMIFS($C56:F56,$C$11:F$11,"Balance")=0,F56=0),I$8&gt;=I55),I55,
IF(SUMIFS($C56:F56,$C$11:F$11,"Balance")=0, $D$993+SUM($B$8:I$8)-SUMIFS($C56:E56,$C$11:E$11,"Payment"),
I$8))</f>
        <v>0</v>
      </c>
      <c r="I56" s="66">
        <f t="shared" si="2"/>
        <v>0</v>
      </c>
      <c r="J56" s="47"/>
      <c r="K56" s="66">
        <f>IF(OR(AND((L55-$D$993-SUM($C$8:L$8)+SUMIFS($C56:H56,$C$11:H$11,"Payment"))&lt;=0,SUMIFS($C56:I56,$C$11:I$11,"Balance")=0,I56=0),L$8&gt;=L55),L55,
IF(SUMIFS($C56:I56,$C$11:I$11,"Balance")=0, $D$993+SUM($B$8:L$8)-SUMIFS($C56:H56,$C$11:H$11,"Payment"),
L$8))</f>
        <v>0</v>
      </c>
      <c r="L56" s="66">
        <f t="shared" si="3"/>
        <v>0</v>
      </c>
      <c r="M56" s="47"/>
      <c r="N56" s="66">
        <f>IF(OR(AND((O55-$D$993-SUM($C$8:O$8)+SUMIFS($C56:K56,$C$11:K$11,"Payment"))&lt;=0,SUMIFS($C56:L56,$C$11:L$11,"Balance")=0,L56=0),O$8&gt;=O55),O55,
IF(SUMIFS($C56:L56,$C$11:L$11,"Balance")=0, $D$993+SUM($B$8:O$8)-SUMIFS($C56:K56,$C$11:K$11,"Payment"),
O$8))</f>
        <v>0</v>
      </c>
      <c r="O56" s="66">
        <f t="shared" si="4"/>
        <v>0</v>
      </c>
      <c r="P56" s="47"/>
      <c r="Q56" s="66">
        <f>IF(OR(AND((R55-$D$993-SUM($C$8:R$8)+SUMIFS($C56:N56,$C$11:N$11,"Payment"))&lt;=0,SUMIFS($C56:O56,$C$11:O$11,"Balance")=0,O56=0),R$8&gt;=R55),R55,
IF(SUMIFS($C56:O56,$C$11:O$11,"Balance")=0, $D$993+SUM($B$8:R$8)-SUMIFS($C56:N56,$C$11:N$11,"Payment"),
R$8))</f>
        <v>0</v>
      </c>
      <c r="R56" s="66">
        <f t="shared" si="5"/>
        <v>0</v>
      </c>
      <c r="S56" s="47"/>
      <c r="T56" s="66">
        <f>IF(OR(AND((U55-$D$993-SUM($C$8:U$8)+SUMIFS($C56:Q56,$C$11:Q$11,"Payment"))&lt;=0,SUMIFS($C56:R56,$C$11:R$11,"Balance")=0,R56=0),U$8&gt;=U55),U55,
IF(SUMIFS($C56:R56,$C$11:R$11,"Balance")=0, $D$993+SUM($B$8:U$8)-SUMIFS($C56:Q56,$C$11:Q$11,"Payment"),
U$8))</f>
        <v>0</v>
      </c>
      <c r="U56" s="66">
        <f t="shared" si="6"/>
        <v>0</v>
      </c>
      <c r="V56" s="47"/>
      <c r="W56" s="66">
        <f>IF(OR(AND((X55-$D$993-SUM($C$8:X$8)+SUMIFS($C56:T56,$C$11:T$11,"Payment"))&lt;=0,SUMIFS($C56:U56,$C$11:U$11,"Balance")=0,U56=0),X$8&gt;=X55),X55,
IF(SUMIFS($C56:U56,$C$11:U$11,"Balance")=0, $D$993+SUM($B$8:X$8)-SUMIFS($C56:T56,$C$11:T$11,"Payment"),
X$8))</f>
        <v>0</v>
      </c>
      <c r="X56" s="66">
        <f t="shared" si="7"/>
        <v>0</v>
      </c>
      <c r="Y56" s="47"/>
      <c r="Z56" s="66">
        <f>IF(OR(AND((AA55-$D$993-SUM($C$8:AA$8)+SUMIFS($C56:W56,$C$11:W$11,"Payment"))&lt;=0,SUMIFS($C56:X56,$C$11:X$11,"Balance")=0,X56=0),AA$8&gt;=AA55),AA55,
IF(SUMIFS($C56:X56,$C$11:X$11,"Balance")=0, $D$993+SUM($B$8:AA$8)-SUMIFS($C56:W56,$C$11:W$11,"Payment"),
AA$8))</f>
        <v>0</v>
      </c>
      <c r="AA56" s="66">
        <f t="shared" si="8"/>
        <v>0</v>
      </c>
      <c r="AB56" s="47"/>
      <c r="AC56" s="66">
        <f>IF(OR(AND((AD55-$D$993-SUM($C$8:AD$8)+SUMIFS($C56:Z56,$C$11:Z$11,"Payment"))&lt;=0,SUMIFS($C56:AA56,$C$11:AA$11,"Balance")=0,AA56=0),AD$8&gt;=AD55),AD55,
IF(SUMIFS($C56:AA56,$C$11:AA$11,"Balance")=0, $D$993+SUM($B$8:AD$8)-SUMIFS($C56:Z56,$C$11:Z$11,"Payment"),
AD$8))</f>
        <v>0</v>
      </c>
      <c r="AD56" s="66">
        <f t="shared" si="9"/>
        <v>0</v>
      </c>
      <c r="AE56" s="47"/>
      <c r="AF56" s="66">
        <f>IF(OR(AND((AG55-$D$993-SUM($C$8:AG$8)+SUMIFS($C56:AC56,$C$11:AC$11,"Payment"))&lt;=0,SUMIFS($C56:AD56,$C$11:AD$11,"Balance")=0,AD56=0),AG$8&gt;=AG55),AG55,
IF(SUMIFS($C56:AD56,$C$11:AD$11,"Balance")=0, $D$993+SUM($B$8:AG$8)-SUMIFS($C56:AC56,$C$11:AC$11,"Payment"),
AG$8))</f>
        <v>0</v>
      </c>
      <c r="AG56" s="66">
        <f t="shared" si="10"/>
        <v>0</v>
      </c>
      <c r="AH56" s="47"/>
      <c r="AI56" s="66">
        <f>IF(OR(AND((AJ55-$D$993-SUM($C$8:AJ$8)+SUMIFS($C56:AF56,$C$11:AF$11,"Payment"))&lt;=0,SUMIFS($C56:AG56,$C$11:AG$11,"Balance")=0,AG56=0),AJ$8&gt;=AJ55),AJ55,
IF(SUMIFS($C56:AG56,$C$11:AG$11,"Balance")=0, $D$993+SUM($B$8:AJ$8)-SUMIFS($C56:AF56,$C$11:AF$11,"Payment"),
AJ$8))</f>
        <v>0</v>
      </c>
      <c r="AJ56" s="66">
        <f t="shared" si="11"/>
        <v>0</v>
      </c>
      <c r="AK56" s="67"/>
    </row>
    <row r="57" spans="1:37" s="49" customFormat="1" ht="15.6">
      <c r="A57" s="65">
        <v>46</v>
      </c>
      <c r="B57" s="66">
        <f>IF(OR(AND((C56-$D$993-SUM($C$8:C$8))&lt;=0),C$8&gt;=C56),C56, C$8+$D$993)</f>
        <v>0</v>
      </c>
      <c r="C57" s="66">
        <f t="shared" si="0"/>
        <v>0</v>
      </c>
      <c r="D57" s="67"/>
      <c r="E57" s="66">
        <f>IF(OR(AND((F56-$D$993-SUM($C$8:F$8)+SUMIFS(B57:$C57,B$11:$C$11,"Payment"))&lt;=0,SUMIFS($C57:C57,$C$11:C$11,"Balance")=0,C57=0),F$8&gt;=F56),F56,
IF(SUMIFS($C57:C57,$C$11:C$11,"Balance")=0, $D$993+SUM($B$8:F$8)-SUMIFS(B57:$C57,B$11:$C$11,"Payment"),
F$8))</f>
        <v>0</v>
      </c>
      <c r="F57" s="66">
        <f t="shared" si="1"/>
        <v>0</v>
      </c>
      <c r="G57" s="67"/>
      <c r="H57" s="66">
        <f>IF(OR(AND((I56-$D$993-SUM($C$8:I$8)+SUMIFS($C57:E57,$C$11:E$11,"Payment"))&lt;=0,SUMIFS($C57:F57,$C$11:F$11,"Balance")=0,F57=0),I$8&gt;=I56),I56,
IF(SUMIFS($C57:F57,$C$11:F$11,"Balance")=0, $D$993+SUM($B$8:I$8)-SUMIFS($C57:E57,$C$11:E$11,"Payment"),
I$8))</f>
        <v>0</v>
      </c>
      <c r="I57" s="66">
        <f t="shared" si="2"/>
        <v>0</v>
      </c>
      <c r="J57" s="47"/>
      <c r="K57" s="66">
        <f>IF(OR(AND((L56-$D$993-SUM($C$8:L$8)+SUMIFS($C57:H57,$C$11:H$11,"Payment"))&lt;=0,SUMIFS($C57:I57,$C$11:I$11,"Balance")=0,I57=0),L$8&gt;=L56),L56,
IF(SUMIFS($C57:I57,$C$11:I$11,"Balance")=0, $D$993+SUM($B$8:L$8)-SUMIFS($C57:H57,$C$11:H$11,"Payment"),
L$8))</f>
        <v>0</v>
      </c>
      <c r="L57" s="66">
        <f t="shared" si="3"/>
        <v>0</v>
      </c>
      <c r="M57" s="47"/>
      <c r="N57" s="66">
        <f>IF(OR(AND((O56-$D$993-SUM($C$8:O$8)+SUMIFS($C57:K57,$C$11:K$11,"Payment"))&lt;=0,SUMIFS($C57:L57,$C$11:L$11,"Balance")=0,L57=0),O$8&gt;=O56),O56,
IF(SUMIFS($C57:L57,$C$11:L$11,"Balance")=0, $D$993+SUM($B$8:O$8)-SUMIFS($C57:K57,$C$11:K$11,"Payment"),
O$8))</f>
        <v>0</v>
      </c>
      <c r="O57" s="66">
        <f t="shared" si="4"/>
        <v>0</v>
      </c>
      <c r="P57" s="47"/>
      <c r="Q57" s="66">
        <f>IF(OR(AND((R56-$D$993-SUM($C$8:R$8)+SUMIFS($C57:N57,$C$11:N$11,"Payment"))&lt;=0,SUMIFS($C57:O57,$C$11:O$11,"Balance")=0,O57=0),R$8&gt;=R56),R56,
IF(SUMIFS($C57:O57,$C$11:O$11,"Balance")=0, $D$993+SUM($B$8:R$8)-SUMIFS($C57:N57,$C$11:N$11,"Payment"),
R$8))</f>
        <v>0</v>
      </c>
      <c r="R57" s="66">
        <f t="shared" si="5"/>
        <v>0</v>
      </c>
      <c r="S57" s="47"/>
      <c r="T57" s="66">
        <f>IF(OR(AND((U56-$D$993-SUM($C$8:U$8)+SUMIFS($C57:Q57,$C$11:Q$11,"Payment"))&lt;=0,SUMIFS($C57:R57,$C$11:R$11,"Balance")=0,R57=0),U$8&gt;=U56),U56,
IF(SUMIFS($C57:R57,$C$11:R$11,"Balance")=0, $D$993+SUM($B$8:U$8)-SUMIFS($C57:Q57,$C$11:Q$11,"Payment"),
U$8))</f>
        <v>0</v>
      </c>
      <c r="U57" s="66">
        <f t="shared" si="6"/>
        <v>0</v>
      </c>
      <c r="V57" s="47"/>
      <c r="W57" s="66">
        <f>IF(OR(AND((X56-$D$993-SUM($C$8:X$8)+SUMIFS($C57:T57,$C$11:T$11,"Payment"))&lt;=0,SUMIFS($C57:U57,$C$11:U$11,"Balance")=0,U57=0),X$8&gt;=X56),X56,
IF(SUMIFS($C57:U57,$C$11:U$11,"Balance")=0, $D$993+SUM($B$8:X$8)-SUMIFS($C57:T57,$C$11:T$11,"Payment"),
X$8))</f>
        <v>0</v>
      </c>
      <c r="X57" s="66">
        <f t="shared" si="7"/>
        <v>0</v>
      </c>
      <c r="Y57" s="47"/>
      <c r="Z57" s="66">
        <f>IF(OR(AND((AA56-$D$993-SUM($C$8:AA$8)+SUMIFS($C57:W57,$C$11:W$11,"Payment"))&lt;=0,SUMIFS($C57:X57,$C$11:X$11,"Balance")=0,X57=0),AA$8&gt;=AA56),AA56,
IF(SUMIFS($C57:X57,$C$11:X$11,"Balance")=0, $D$993+SUM($B$8:AA$8)-SUMIFS($C57:W57,$C$11:W$11,"Payment"),
AA$8))</f>
        <v>0</v>
      </c>
      <c r="AA57" s="66">
        <f t="shared" si="8"/>
        <v>0</v>
      </c>
      <c r="AB57" s="47"/>
      <c r="AC57" s="66">
        <f>IF(OR(AND((AD56-$D$993-SUM($C$8:AD$8)+SUMIFS($C57:Z57,$C$11:Z$11,"Payment"))&lt;=0,SUMIFS($C57:AA57,$C$11:AA$11,"Balance")=0,AA57=0),AD$8&gt;=AD56),AD56,
IF(SUMIFS($C57:AA57,$C$11:AA$11,"Balance")=0, $D$993+SUM($B$8:AD$8)-SUMIFS($C57:Z57,$C$11:Z$11,"Payment"),
AD$8))</f>
        <v>0</v>
      </c>
      <c r="AD57" s="66">
        <f t="shared" si="9"/>
        <v>0</v>
      </c>
      <c r="AE57" s="47"/>
      <c r="AF57" s="66">
        <f>IF(OR(AND((AG56-$D$993-SUM($C$8:AG$8)+SUMIFS($C57:AC57,$C$11:AC$11,"Payment"))&lt;=0,SUMIFS($C57:AD57,$C$11:AD$11,"Balance")=0,AD57=0),AG$8&gt;=AG56),AG56,
IF(SUMIFS($C57:AD57,$C$11:AD$11,"Balance")=0, $D$993+SUM($B$8:AG$8)-SUMIFS($C57:AC57,$C$11:AC$11,"Payment"),
AG$8))</f>
        <v>0</v>
      </c>
      <c r="AG57" s="66">
        <f t="shared" si="10"/>
        <v>0</v>
      </c>
      <c r="AH57" s="47"/>
      <c r="AI57" s="66">
        <f>IF(OR(AND((AJ56-$D$993-SUM($C$8:AJ$8)+SUMIFS($C57:AF57,$C$11:AF$11,"Payment"))&lt;=0,SUMIFS($C57:AG57,$C$11:AG$11,"Balance")=0,AG57=0),AJ$8&gt;=AJ56),AJ56,
IF(SUMIFS($C57:AG57,$C$11:AG$11,"Balance")=0, $D$993+SUM($B$8:AJ$8)-SUMIFS($C57:AF57,$C$11:AF$11,"Payment"),
AJ$8))</f>
        <v>0</v>
      </c>
      <c r="AJ57" s="66">
        <f t="shared" si="11"/>
        <v>0</v>
      </c>
      <c r="AK57" s="67"/>
    </row>
    <row r="58" spans="1:37" s="49" customFormat="1" ht="15.6">
      <c r="A58" s="65">
        <v>47</v>
      </c>
      <c r="B58" s="66">
        <f>IF(OR(AND((C57-$D$993-SUM($C$8:C$8))&lt;=0),C$8&gt;=C57),C57, C$8+$D$993)</f>
        <v>0</v>
      </c>
      <c r="C58" s="66">
        <f t="shared" si="0"/>
        <v>0</v>
      </c>
      <c r="D58" s="67"/>
      <c r="E58" s="66">
        <f>IF(OR(AND((F57-$D$993-SUM($C$8:F$8)+SUMIFS(B58:$C58,B$11:$C$11,"Payment"))&lt;=0,SUMIFS($C58:C58,$C$11:C$11,"Balance")=0,C58=0),F$8&gt;=F57),F57,
IF(SUMIFS($C58:C58,$C$11:C$11,"Balance")=0, $D$993+SUM($B$8:F$8)-SUMIFS(B58:$C58,B$11:$C$11,"Payment"),
F$8))</f>
        <v>0</v>
      </c>
      <c r="F58" s="66">
        <f t="shared" si="1"/>
        <v>0</v>
      </c>
      <c r="G58" s="67"/>
      <c r="H58" s="66">
        <f>IF(OR(AND((I57-$D$993-SUM($C$8:I$8)+SUMIFS($C58:E58,$C$11:E$11,"Payment"))&lt;=0,SUMIFS($C58:F58,$C$11:F$11,"Balance")=0,F58=0),I$8&gt;=I57),I57,
IF(SUMIFS($C58:F58,$C$11:F$11,"Balance")=0, $D$993+SUM($B$8:I$8)-SUMIFS($C58:E58,$C$11:E$11,"Payment"),
I$8))</f>
        <v>0</v>
      </c>
      <c r="I58" s="66">
        <f t="shared" si="2"/>
        <v>0</v>
      </c>
      <c r="J58" s="47"/>
      <c r="K58" s="66">
        <f>IF(OR(AND((L57-$D$993-SUM($C$8:L$8)+SUMIFS($C58:H58,$C$11:H$11,"Payment"))&lt;=0,SUMIFS($C58:I58,$C$11:I$11,"Balance")=0,I58=0),L$8&gt;=L57),L57,
IF(SUMIFS($C58:I58,$C$11:I$11,"Balance")=0, $D$993+SUM($B$8:L$8)-SUMIFS($C58:H58,$C$11:H$11,"Payment"),
L$8))</f>
        <v>0</v>
      </c>
      <c r="L58" s="66">
        <f t="shared" si="3"/>
        <v>0</v>
      </c>
      <c r="M58" s="47"/>
      <c r="N58" s="66">
        <f>IF(OR(AND((O57-$D$993-SUM($C$8:O$8)+SUMIFS($C58:K58,$C$11:K$11,"Payment"))&lt;=0,SUMIFS($C58:L58,$C$11:L$11,"Balance")=0,L58=0),O$8&gt;=O57),O57,
IF(SUMIFS($C58:L58,$C$11:L$11,"Balance")=0, $D$993+SUM($B$8:O$8)-SUMIFS($C58:K58,$C$11:K$11,"Payment"),
O$8))</f>
        <v>0</v>
      </c>
      <c r="O58" s="66">
        <f t="shared" si="4"/>
        <v>0</v>
      </c>
      <c r="P58" s="47"/>
      <c r="Q58" s="66">
        <f>IF(OR(AND((R57-$D$993-SUM($C$8:R$8)+SUMIFS($C58:N58,$C$11:N$11,"Payment"))&lt;=0,SUMIFS($C58:O58,$C$11:O$11,"Balance")=0,O58=0),R$8&gt;=R57),R57,
IF(SUMIFS($C58:O58,$C$11:O$11,"Balance")=0, $D$993+SUM($B$8:R$8)-SUMIFS($C58:N58,$C$11:N$11,"Payment"),
R$8))</f>
        <v>0</v>
      </c>
      <c r="R58" s="66">
        <f t="shared" si="5"/>
        <v>0</v>
      </c>
      <c r="S58" s="47"/>
      <c r="T58" s="66">
        <f>IF(OR(AND((U57-$D$993-SUM($C$8:U$8)+SUMIFS($C58:Q58,$C$11:Q$11,"Payment"))&lt;=0,SUMIFS($C58:R58,$C$11:R$11,"Balance")=0,R58=0),U$8&gt;=U57),U57,
IF(SUMIFS($C58:R58,$C$11:R$11,"Balance")=0, $D$993+SUM($B$8:U$8)-SUMIFS($C58:Q58,$C$11:Q$11,"Payment"),
U$8))</f>
        <v>0</v>
      </c>
      <c r="U58" s="66">
        <f t="shared" si="6"/>
        <v>0</v>
      </c>
      <c r="V58" s="47"/>
      <c r="W58" s="66">
        <f>IF(OR(AND((X57-$D$993-SUM($C$8:X$8)+SUMIFS($C58:T58,$C$11:T$11,"Payment"))&lt;=0,SUMIFS($C58:U58,$C$11:U$11,"Balance")=0,U58=0),X$8&gt;=X57),X57,
IF(SUMIFS($C58:U58,$C$11:U$11,"Balance")=0, $D$993+SUM($B$8:X$8)-SUMIFS($C58:T58,$C$11:T$11,"Payment"),
X$8))</f>
        <v>0</v>
      </c>
      <c r="X58" s="66">
        <f t="shared" si="7"/>
        <v>0</v>
      </c>
      <c r="Y58" s="47"/>
      <c r="Z58" s="66">
        <f>IF(OR(AND((AA57-$D$993-SUM($C$8:AA$8)+SUMIFS($C58:W58,$C$11:W$11,"Payment"))&lt;=0,SUMIFS($C58:X58,$C$11:X$11,"Balance")=0,X58=0),AA$8&gt;=AA57),AA57,
IF(SUMIFS($C58:X58,$C$11:X$11,"Balance")=0, $D$993+SUM($B$8:AA$8)-SUMIFS($C58:W58,$C$11:W$11,"Payment"),
AA$8))</f>
        <v>0</v>
      </c>
      <c r="AA58" s="66">
        <f t="shared" si="8"/>
        <v>0</v>
      </c>
      <c r="AB58" s="47"/>
      <c r="AC58" s="66">
        <f>IF(OR(AND((AD57-$D$993-SUM($C$8:AD$8)+SUMIFS($C58:Z58,$C$11:Z$11,"Payment"))&lt;=0,SUMIFS($C58:AA58,$C$11:AA$11,"Balance")=0,AA58=0),AD$8&gt;=AD57),AD57,
IF(SUMIFS($C58:AA58,$C$11:AA$11,"Balance")=0, $D$993+SUM($B$8:AD$8)-SUMIFS($C58:Z58,$C$11:Z$11,"Payment"),
AD$8))</f>
        <v>0</v>
      </c>
      <c r="AD58" s="66">
        <f t="shared" si="9"/>
        <v>0</v>
      </c>
      <c r="AE58" s="47"/>
      <c r="AF58" s="66">
        <f>IF(OR(AND((AG57-$D$993-SUM($C$8:AG$8)+SUMIFS($C58:AC58,$C$11:AC$11,"Payment"))&lt;=0,SUMIFS($C58:AD58,$C$11:AD$11,"Balance")=0,AD58=0),AG$8&gt;=AG57),AG57,
IF(SUMIFS($C58:AD58,$C$11:AD$11,"Balance")=0, $D$993+SUM($B$8:AG$8)-SUMIFS($C58:AC58,$C$11:AC$11,"Payment"),
AG$8))</f>
        <v>0</v>
      </c>
      <c r="AG58" s="66">
        <f t="shared" si="10"/>
        <v>0</v>
      </c>
      <c r="AH58" s="47"/>
      <c r="AI58" s="66">
        <f>IF(OR(AND((AJ57-$D$993-SUM($C$8:AJ$8)+SUMIFS($C58:AF58,$C$11:AF$11,"Payment"))&lt;=0,SUMIFS($C58:AG58,$C$11:AG$11,"Balance")=0,AG58=0),AJ$8&gt;=AJ57),AJ57,
IF(SUMIFS($C58:AG58,$C$11:AG$11,"Balance")=0, $D$993+SUM($B$8:AJ$8)-SUMIFS($C58:AF58,$C$11:AF$11,"Payment"),
AJ$8))</f>
        <v>0</v>
      </c>
      <c r="AJ58" s="66">
        <f t="shared" si="11"/>
        <v>0</v>
      </c>
      <c r="AK58" s="67"/>
    </row>
    <row r="59" spans="1:37" s="49" customFormat="1" ht="15.6">
      <c r="A59" s="65">
        <v>48</v>
      </c>
      <c r="B59" s="66">
        <f>IF(OR(AND((C58-$D$993-SUM($C$8:C$8))&lt;=0),C$8&gt;=C58),C58, C$8+$D$993)</f>
        <v>0</v>
      </c>
      <c r="C59" s="66">
        <f t="shared" si="0"/>
        <v>0</v>
      </c>
      <c r="D59" s="67"/>
      <c r="E59" s="66">
        <f>IF(OR(AND((F58-$D$993-SUM($C$8:F$8)+SUMIFS(B59:$C59,B$11:$C$11,"Payment"))&lt;=0,SUMIFS($C59:C59,$C$11:C$11,"Balance")=0,C59=0),F$8&gt;=F58),F58,
IF(SUMIFS($C59:C59,$C$11:C$11,"Balance")=0, $D$993+SUM($B$8:F$8)-SUMIFS(B59:$C59,B$11:$C$11,"Payment"),
F$8))</f>
        <v>0</v>
      </c>
      <c r="F59" s="66">
        <f t="shared" si="1"/>
        <v>0</v>
      </c>
      <c r="G59" s="67"/>
      <c r="H59" s="66">
        <f>IF(OR(AND((I58-$D$993-SUM($C$8:I$8)+SUMIFS($C59:E59,$C$11:E$11,"Payment"))&lt;=0,SUMIFS($C59:F59,$C$11:F$11,"Balance")=0,F59=0),I$8&gt;=I58),I58,
IF(SUMIFS($C59:F59,$C$11:F$11,"Balance")=0, $D$993+SUM($B$8:I$8)-SUMIFS($C59:E59,$C$11:E$11,"Payment"),
I$8))</f>
        <v>0</v>
      </c>
      <c r="I59" s="66">
        <f t="shared" si="2"/>
        <v>0</v>
      </c>
      <c r="J59" s="47"/>
      <c r="K59" s="66">
        <f>IF(OR(AND((L58-$D$993-SUM($C$8:L$8)+SUMIFS($C59:H59,$C$11:H$11,"Payment"))&lt;=0,SUMIFS($C59:I59,$C$11:I$11,"Balance")=0,I59=0),L$8&gt;=L58),L58,
IF(SUMIFS($C59:I59,$C$11:I$11,"Balance")=0, $D$993+SUM($B$8:L$8)-SUMIFS($C59:H59,$C$11:H$11,"Payment"),
L$8))</f>
        <v>0</v>
      </c>
      <c r="L59" s="66">
        <f t="shared" si="3"/>
        <v>0</v>
      </c>
      <c r="M59" s="47"/>
      <c r="N59" s="66">
        <f>IF(OR(AND((O58-$D$993-SUM($C$8:O$8)+SUMIFS($C59:K59,$C$11:K$11,"Payment"))&lt;=0,SUMIFS($C59:L59,$C$11:L$11,"Balance")=0,L59=0),O$8&gt;=O58),O58,
IF(SUMIFS($C59:L59,$C$11:L$11,"Balance")=0, $D$993+SUM($B$8:O$8)-SUMIFS($C59:K59,$C$11:K$11,"Payment"),
O$8))</f>
        <v>0</v>
      </c>
      <c r="O59" s="66">
        <f t="shared" si="4"/>
        <v>0</v>
      </c>
      <c r="P59" s="47"/>
      <c r="Q59" s="66">
        <f>IF(OR(AND((R58-$D$993-SUM($C$8:R$8)+SUMIFS($C59:N59,$C$11:N$11,"Payment"))&lt;=0,SUMIFS($C59:O59,$C$11:O$11,"Balance")=0,O59=0),R$8&gt;=R58),R58,
IF(SUMIFS($C59:O59,$C$11:O$11,"Balance")=0, $D$993+SUM($B$8:R$8)-SUMIFS($C59:N59,$C$11:N$11,"Payment"),
R$8))</f>
        <v>0</v>
      </c>
      <c r="R59" s="66">
        <f t="shared" si="5"/>
        <v>0</v>
      </c>
      <c r="S59" s="47"/>
      <c r="T59" s="66">
        <f>IF(OR(AND((U58-$D$993-SUM($C$8:U$8)+SUMIFS($C59:Q59,$C$11:Q$11,"Payment"))&lt;=0,SUMIFS($C59:R59,$C$11:R$11,"Balance")=0,R59=0),U$8&gt;=U58),U58,
IF(SUMIFS($C59:R59,$C$11:R$11,"Balance")=0, $D$993+SUM($B$8:U$8)-SUMIFS($C59:Q59,$C$11:Q$11,"Payment"),
U$8))</f>
        <v>0</v>
      </c>
      <c r="U59" s="66">
        <f t="shared" si="6"/>
        <v>0</v>
      </c>
      <c r="V59" s="47"/>
      <c r="W59" s="66">
        <f>IF(OR(AND((X58-$D$993-SUM($C$8:X$8)+SUMIFS($C59:T59,$C$11:T$11,"Payment"))&lt;=0,SUMIFS($C59:U59,$C$11:U$11,"Balance")=0,U59=0),X$8&gt;=X58),X58,
IF(SUMIFS($C59:U59,$C$11:U$11,"Balance")=0, $D$993+SUM($B$8:X$8)-SUMIFS($C59:T59,$C$11:T$11,"Payment"),
X$8))</f>
        <v>0</v>
      </c>
      <c r="X59" s="66">
        <f t="shared" si="7"/>
        <v>0</v>
      </c>
      <c r="Y59" s="47"/>
      <c r="Z59" s="66">
        <f>IF(OR(AND((AA58-$D$993-SUM($C$8:AA$8)+SUMIFS($C59:W59,$C$11:W$11,"Payment"))&lt;=0,SUMIFS($C59:X59,$C$11:X$11,"Balance")=0,X59=0),AA$8&gt;=AA58),AA58,
IF(SUMIFS($C59:X59,$C$11:X$11,"Balance")=0, $D$993+SUM($B$8:AA$8)-SUMIFS($C59:W59,$C$11:W$11,"Payment"),
AA$8))</f>
        <v>0</v>
      </c>
      <c r="AA59" s="66">
        <f t="shared" si="8"/>
        <v>0</v>
      </c>
      <c r="AB59" s="47"/>
      <c r="AC59" s="66">
        <f>IF(OR(AND((AD58-$D$993-SUM($C$8:AD$8)+SUMIFS($C59:Z59,$C$11:Z$11,"Payment"))&lt;=0,SUMIFS($C59:AA59,$C$11:AA$11,"Balance")=0,AA59=0),AD$8&gt;=AD58),AD58,
IF(SUMIFS($C59:AA59,$C$11:AA$11,"Balance")=0, $D$993+SUM($B$8:AD$8)-SUMIFS($C59:Z59,$C$11:Z$11,"Payment"),
AD$8))</f>
        <v>0</v>
      </c>
      <c r="AD59" s="66">
        <f t="shared" si="9"/>
        <v>0</v>
      </c>
      <c r="AE59" s="47"/>
      <c r="AF59" s="66">
        <f>IF(OR(AND((AG58-$D$993-SUM($C$8:AG$8)+SUMIFS($C59:AC59,$C$11:AC$11,"Payment"))&lt;=0,SUMIFS($C59:AD59,$C$11:AD$11,"Balance")=0,AD59=0),AG$8&gt;=AG58),AG58,
IF(SUMIFS($C59:AD59,$C$11:AD$11,"Balance")=0, $D$993+SUM($B$8:AG$8)-SUMIFS($C59:AC59,$C$11:AC$11,"Payment"),
AG$8))</f>
        <v>0</v>
      </c>
      <c r="AG59" s="66">
        <f t="shared" si="10"/>
        <v>0</v>
      </c>
      <c r="AH59" s="47"/>
      <c r="AI59" s="66">
        <f>IF(OR(AND((AJ58-$D$993-SUM($C$8:AJ$8)+SUMIFS($C59:AF59,$C$11:AF$11,"Payment"))&lt;=0,SUMIFS($C59:AG59,$C$11:AG$11,"Balance")=0,AG59=0),AJ$8&gt;=AJ58),AJ58,
IF(SUMIFS($C59:AG59,$C$11:AG$11,"Balance")=0, $D$993+SUM($B$8:AJ$8)-SUMIFS($C59:AF59,$C$11:AF$11,"Payment"),
AJ$8))</f>
        <v>0</v>
      </c>
      <c r="AJ59" s="66">
        <f t="shared" si="11"/>
        <v>0</v>
      </c>
      <c r="AK59" s="67"/>
    </row>
    <row r="60" spans="1:37" s="49" customFormat="1" ht="15.6">
      <c r="A60" s="65">
        <v>49</v>
      </c>
      <c r="B60" s="66">
        <f>IF(OR(AND((C59-$D$993-SUM($C$8:C$8))&lt;=0),C$8&gt;=C59),C59, C$8+$D$993)</f>
        <v>0</v>
      </c>
      <c r="C60" s="66">
        <f t="shared" si="0"/>
        <v>0</v>
      </c>
      <c r="D60" s="67"/>
      <c r="E60" s="66">
        <f>IF(OR(AND((F59-$D$993-SUM($C$8:F$8)+SUMIFS(B60:$C60,B$11:$C$11,"Payment"))&lt;=0,SUMIFS($C60:C60,$C$11:C$11,"Balance")=0,C60=0),F$8&gt;=F59),F59,
IF(SUMIFS($C60:C60,$C$11:C$11,"Balance")=0, $D$993+SUM($B$8:F$8)-SUMIFS(B60:$C60,B$11:$C$11,"Payment"),
F$8))</f>
        <v>0</v>
      </c>
      <c r="F60" s="66">
        <f t="shared" si="1"/>
        <v>0</v>
      </c>
      <c r="G60" s="67"/>
      <c r="H60" s="66">
        <f>IF(OR(AND((I59-$D$993-SUM($C$8:I$8)+SUMIFS($C60:E60,$C$11:E$11,"Payment"))&lt;=0,SUMIFS($C60:F60,$C$11:F$11,"Balance")=0,F60=0),I$8&gt;=I59),I59,
IF(SUMIFS($C60:F60,$C$11:F$11,"Balance")=0, $D$993+SUM($B$8:I$8)-SUMIFS($C60:E60,$C$11:E$11,"Payment"),
I$8))</f>
        <v>0</v>
      </c>
      <c r="I60" s="66">
        <f t="shared" si="2"/>
        <v>0</v>
      </c>
      <c r="J60" s="47"/>
      <c r="K60" s="66">
        <f>IF(OR(AND((L59-$D$993-SUM($C$8:L$8)+SUMIFS($C60:H60,$C$11:H$11,"Payment"))&lt;=0,SUMIFS($C60:I60,$C$11:I$11,"Balance")=0,I60=0),L$8&gt;=L59),L59,
IF(SUMIFS($C60:I60,$C$11:I$11,"Balance")=0, $D$993+SUM($B$8:L$8)-SUMIFS($C60:H60,$C$11:H$11,"Payment"),
L$8))</f>
        <v>0</v>
      </c>
      <c r="L60" s="66">
        <f t="shared" si="3"/>
        <v>0</v>
      </c>
      <c r="M60" s="47"/>
      <c r="N60" s="66">
        <f>IF(OR(AND((O59-$D$993-SUM($C$8:O$8)+SUMIFS($C60:K60,$C$11:K$11,"Payment"))&lt;=0,SUMIFS($C60:L60,$C$11:L$11,"Balance")=0,L60=0),O$8&gt;=O59),O59,
IF(SUMIFS($C60:L60,$C$11:L$11,"Balance")=0, $D$993+SUM($B$8:O$8)-SUMIFS($C60:K60,$C$11:K$11,"Payment"),
O$8))</f>
        <v>0</v>
      </c>
      <c r="O60" s="66">
        <f t="shared" si="4"/>
        <v>0</v>
      </c>
      <c r="P60" s="47"/>
      <c r="Q60" s="66">
        <f>IF(OR(AND((R59-$D$993-SUM($C$8:R$8)+SUMIFS($C60:N60,$C$11:N$11,"Payment"))&lt;=0,SUMIFS($C60:O60,$C$11:O$11,"Balance")=0,O60=0),R$8&gt;=R59),R59,
IF(SUMIFS($C60:O60,$C$11:O$11,"Balance")=0, $D$993+SUM($B$8:R$8)-SUMIFS($C60:N60,$C$11:N$11,"Payment"),
R$8))</f>
        <v>0</v>
      </c>
      <c r="R60" s="66">
        <f t="shared" si="5"/>
        <v>0</v>
      </c>
      <c r="S60" s="47"/>
      <c r="T60" s="66">
        <f>IF(OR(AND((U59-$D$993-SUM($C$8:U$8)+SUMIFS($C60:Q60,$C$11:Q$11,"Payment"))&lt;=0,SUMIFS($C60:R60,$C$11:R$11,"Balance")=0,R60=0),U$8&gt;=U59),U59,
IF(SUMIFS($C60:R60,$C$11:R$11,"Balance")=0, $D$993+SUM($B$8:U$8)-SUMIFS($C60:Q60,$C$11:Q$11,"Payment"),
U$8))</f>
        <v>0</v>
      </c>
      <c r="U60" s="66">
        <f t="shared" si="6"/>
        <v>0</v>
      </c>
      <c r="V60" s="47"/>
      <c r="W60" s="66">
        <f>IF(OR(AND((X59-$D$993-SUM($C$8:X$8)+SUMIFS($C60:T60,$C$11:T$11,"Payment"))&lt;=0,SUMIFS($C60:U60,$C$11:U$11,"Balance")=0,U60=0),X$8&gt;=X59),X59,
IF(SUMIFS($C60:U60,$C$11:U$11,"Balance")=0, $D$993+SUM($B$8:X$8)-SUMIFS($C60:T60,$C$11:T$11,"Payment"),
X$8))</f>
        <v>0</v>
      </c>
      <c r="X60" s="66">
        <f t="shared" si="7"/>
        <v>0</v>
      </c>
      <c r="Y60" s="47"/>
      <c r="Z60" s="66">
        <f>IF(OR(AND((AA59-$D$993-SUM($C$8:AA$8)+SUMIFS($C60:W60,$C$11:W$11,"Payment"))&lt;=0,SUMIFS($C60:X60,$C$11:X$11,"Balance")=0,X60=0),AA$8&gt;=AA59),AA59,
IF(SUMIFS($C60:X60,$C$11:X$11,"Balance")=0, $D$993+SUM($B$8:AA$8)-SUMIFS($C60:W60,$C$11:W$11,"Payment"),
AA$8))</f>
        <v>0</v>
      </c>
      <c r="AA60" s="66">
        <f t="shared" si="8"/>
        <v>0</v>
      </c>
      <c r="AB60" s="47"/>
      <c r="AC60" s="66">
        <f>IF(OR(AND((AD59-$D$993-SUM($C$8:AD$8)+SUMIFS($C60:Z60,$C$11:Z$11,"Payment"))&lt;=0,SUMIFS($C60:AA60,$C$11:AA$11,"Balance")=0,AA60=0),AD$8&gt;=AD59),AD59,
IF(SUMIFS($C60:AA60,$C$11:AA$11,"Balance")=0, $D$993+SUM($B$8:AD$8)-SUMIFS($C60:Z60,$C$11:Z$11,"Payment"),
AD$8))</f>
        <v>0</v>
      </c>
      <c r="AD60" s="66">
        <f t="shared" si="9"/>
        <v>0</v>
      </c>
      <c r="AE60" s="47"/>
      <c r="AF60" s="66">
        <f>IF(OR(AND((AG59-$D$993-SUM($C$8:AG$8)+SUMIFS($C60:AC60,$C$11:AC$11,"Payment"))&lt;=0,SUMIFS($C60:AD60,$C$11:AD$11,"Balance")=0,AD60=0),AG$8&gt;=AG59),AG59,
IF(SUMIFS($C60:AD60,$C$11:AD$11,"Balance")=0, $D$993+SUM($B$8:AG$8)-SUMIFS($C60:AC60,$C$11:AC$11,"Payment"),
AG$8))</f>
        <v>0</v>
      </c>
      <c r="AG60" s="66">
        <f t="shared" si="10"/>
        <v>0</v>
      </c>
      <c r="AH60" s="47"/>
      <c r="AI60" s="66">
        <f>IF(OR(AND((AJ59-$D$993-SUM($C$8:AJ$8)+SUMIFS($C60:AF60,$C$11:AF$11,"Payment"))&lt;=0,SUMIFS($C60:AG60,$C$11:AG$11,"Balance")=0,AG60=0),AJ$8&gt;=AJ59),AJ59,
IF(SUMIFS($C60:AG60,$C$11:AG$11,"Balance")=0, $D$993+SUM($B$8:AJ$8)-SUMIFS($C60:AF60,$C$11:AF$11,"Payment"),
AJ$8))</f>
        <v>0</v>
      </c>
      <c r="AJ60" s="66">
        <f t="shared" si="11"/>
        <v>0</v>
      </c>
      <c r="AK60" s="67"/>
    </row>
    <row r="61" spans="1:37" s="49" customFormat="1" ht="15.6">
      <c r="A61" s="65">
        <v>50</v>
      </c>
      <c r="B61" s="66">
        <f>IF(OR(AND((C60-$D$993-SUM($C$8:C$8))&lt;=0),C$8&gt;=C60),C60, C$8+$D$993)</f>
        <v>0</v>
      </c>
      <c r="C61" s="66">
        <f t="shared" si="0"/>
        <v>0</v>
      </c>
      <c r="D61" s="67"/>
      <c r="E61" s="66">
        <f>IF(OR(AND((F60-$D$993-SUM($C$8:F$8)+SUMIFS(B61:$C61,B$11:$C$11,"Payment"))&lt;=0,SUMIFS($C61:C61,$C$11:C$11,"Balance")=0,C61=0),F$8&gt;=F60),F60,
IF(SUMIFS($C61:C61,$C$11:C$11,"Balance")=0, $D$993+SUM($B$8:F$8)-SUMIFS(B61:$C61,B$11:$C$11,"Payment"),
F$8))</f>
        <v>0</v>
      </c>
      <c r="F61" s="66">
        <f t="shared" si="1"/>
        <v>0</v>
      </c>
      <c r="G61" s="67"/>
      <c r="H61" s="66">
        <f>IF(OR(AND((I60-$D$993-SUM($C$8:I$8)+SUMIFS($C61:E61,$C$11:E$11,"Payment"))&lt;=0,SUMIFS($C61:F61,$C$11:F$11,"Balance")=0,F61=0),I$8&gt;=I60),I60,
IF(SUMIFS($C61:F61,$C$11:F$11,"Balance")=0, $D$993+SUM($B$8:I$8)-SUMIFS($C61:E61,$C$11:E$11,"Payment"),
I$8))</f>
        <v>0</v>
      </c>
      <c r="I61" s="66">
        <f t="shared" si="2"/>
        <v>0</v>
      </c>
      <c r="J61" s="47"/>
      <c r="K61" s="66">
        <f>IF(OR(AND((L60-$D$993-SUM($C$8:L$8)+SUMIFS($C61:H61,$C$11:H$11,"Payment"))&lt;=0,SUMIFS($C61:I61,$C$11:I$11,"Balance")=0,I61=0),L$8&gt;=L60),L60,
IF(SUMIFS($C61:I61,$C$11:I$11,"Balance")=0, $D$993+SUM($B$8:L$8)-SUMIFS($C61:H61,$C$11:H$11,"Payment"),
L$8))</f>
        <v>0</v>
      </c>
      <c r="L61" s="66">
        <f t="shared" si="3"/>
        <v>0</v>
      </c>
      <c r="M61" s="47"/>
      <c r="N61" s="66">
        <f>IF(OR(AND((O60-$D$993-SUM($C$8:O$8)+SUMIFS($C61:K61,$C$11:K$11,"Payment"))&lt;=0,SUMIFS($C61:L61,$C$11:L$11,"Balance")=0,L61=0),O$8&gt;=O60),O60,
IF(SUMIFS($C61:L61,$C$11:L$11,"Balance")=0, $D$993+SUM($B$8:O$8)-SUMIFS($C61:K61,$C$11:K$11,"Payment"),
O$8))</f>
        <v>0</v>
      </c>
      <c r="O61" s="66">
        <f t="shared" si="4"/>
        <v>0</v>
      </c>
      <c r="P61" s="47"/>
      <c r="Q61" s="66">
        <f>IF(OR(AND((R60-$D$993-SUM($C$8:R$8)+SUMIFS($C61:N61,$C$11:N$11,"Payment"))&lt;=0,SUMIFS($C61:O61,$C$11:O$11,"Balance")=0,O61=0),R$8&gt;=R60),R60,
IF(SUMIFS($C61:O61,$C$11:O$11,"Balance")=0, $D$993+SUM($B$8:R$8)-SUMIFS($C61:N61,$C$11:N$11,"Payment"),
R$8))</f>
        <v>0</v>
      </c>
      <c r="R61" s="66">
        <f t="shared" si="5"/>
        <v>0</v>
      </c>
      <c r="S61" s="47"/>
      <c r="T61" s="66">
        <f>IF(OR(AND((U60-$D$993-SUM($C$8:U$8)+SUMIFS($C61:Q61,$C$11:Q$11,"Payment"))&lt;=0,SUMIFS($C61:R61,$C$11:R$11,"Balance")=0,R61=0),U$8&gt;=U60),U60,
IF(SUMIFS($C61:R61,$C$11:R$11,"Balance")=0, $D$993+SUM($B$8:U$8)-SUMIFS($C61:Q61,$C$11:Q$11,"Payment"),
U$8))</f>
        <v>0</v>
      </c>
      <c r="U61" s="66">
        <f t="shared" si="6"/>
        <v>0</v>
      </c>
      <c r="V61" s="47"/>
      <c r="W61" s="66">
        <f>IF(OR(AND((X60-$D$993-SUM($C$8:X$8)+SUMIFS($C61:T61,$C$11:T$11,"Payment"))&lt;=0,SUMIFS($C61:U61,$C$11:U$11,"Balance")=0,U61=0),X$8&gt;=X60),X60,
IF(SUMIFS($C61:U61,$C$11:U$11,"Balance")=0, $D$993+SUM($B$8:X$8)-SUMIFS($C61:T61,$C$11:T$11,"Payment"),
X$8))</f>
        <v>0</v>
      </c>
      <c r="X61" s="66">
        <f t="shared" si="7"/>
        <v>0</v>
      </c>
      <c r="Y61" s="47"/>
      <c r="Z61" s="66">
        <f>IF(OR(AND((AA60-$D$993-SUM($C$8:AA$8)+SUMIFS($C61:W61,$C$11:W$11,"Payment"))&lt;=0,SUMIFS($C61:X61,$C$11:X$11,"Balance")=0,X61=0),AA$8&gt;=AA60),AA60,
IF(SUMIFS($C61:X61,$C$11:X$11,"Balance")=0, $D$993+SUM($B$8:AA$8)-SUMIFS($C61:W61,$C$11:W$11,"Payment"),
AA$8))</f>
        <v>0</v>
      </c>
      <c r="AA61" s="66">
        <f t="shared" si="8"/>
        <v>0</v>
      </c>
      <c r="AB61" s="47"/>
      <c r="AC61" s="66">
        <f>IF(OR(AND((AD60-$D$993-SUM($C$8:AD$8)+SUMIFS($C61:Z61,$C$11:Z$11,"Payment"))&lt;=0,SUMIFS($C61:AA61,$C$11:AA$11,"Balance")=0,AA61=0),AD$8&gt;=AD60),AD60,
IF(SUMIFS($C61:AA61,$C$11:AA$11,"Balance")=0, $D$993+SUM($B$8:AD$8)-SUMIFS($C61:Z61,$C$11:Z$11,"Payment"),
AD$8))</f>
        <v>0</v>
      </c>
      <c r="AD61" s="66">
        <f t="shared" si="9"/>
        <v>0</v>
      </c>
      <c r="AE61" s="47"/>
      <c r="AF61" s="66">
        <f>IF(OR(AND((AG60-$D$993-SUM($C$8:AG$8)+SUMIFS($C61:AC61,$C$11:AC$11,"Payment"))&lt;=0,SUMIFS($C61:AD61,$C$11:AD$11,"Balance")=0,AD61=0),AG$8&gt;=AG60),AG60,
IF(SUMIFS($C61:AD61,$C$11:AD$11,"Balance")=0, $D$993+SUM($B$8:AG$8)-SUMIFS($C61:AC61,$C$11:AC$11,"Payment"),
AG$8))</f>
        <v>0</v>
      </c>
      <c r="AG61" s="66">
        <f t="shared" si="10"/>
        <v>0</v>
      </c>
      <c r="AH61" s="47"/>
      <c r="AI61" s="66">
        <f>IF(OR(AND((AJ60-$D$993-SUM($C$8:AJ$8)+SUMIFS($C61:AF61,$C$11:AF$11,"Payment"))&lt;=0,SUMIFS($C61:AG61,$C$11:AG$11,"Balance")=0,AG61=0),AJ$8&gt;=AJ60),AJ60,
IF(SUMIFS($C61:AG61,$C$11:AG$11,"Balance")=0, $D$993+SUM($B$8:AJ$8)-SUMIFS($C61:AF61,$C$11:AF$11,"Payment"),
AJ$8))</f>
        <v>0</v>
      </c>
      <c r="AJ61" s="66">
        <f t="shared" si="11"/>
        <v>0</v>
      </c>
      <c r="AK61" s="67"/>
    </row>
    <row r="62" spans="1:37" s="49" customFormat="1" ht="15.6">
      <c r="A62" s="65">
        <v>51</v>
      </c>
      <c r="B62" s="66">
        <f>IF(OR(AND((C61-$D$993-SUM($C$8:C$8))&lt;=0),C$8&gt;=C61),C61, C$8+$D$993)</f>
        <v>0</v>
      </c>
      <c r="C62" s="66">
        <f t="shared" si="0"/>
        <v>0</v>
      </c>
      <c r="D62" s="67"/>
      <c r="E62" s="66">
        <f>IF(OR(AND((F61-$D$993-SUM($C$8:F$8)+SUMIFS(B62:$C62,B$11:$C$11,"Payment"))&lt;=0,SUMIFS($C62:C62,$C$11:C$11,"Balance")=0,C62=0),F$8&gt;=F61),F61,
IF(SUMIFS($C62:C62,$C$11:C$11,"Balance")=0, $D$993+SUM($B$8:F$8)-SUMIFS(B62:$C62,B$11:$C$11,"Payment"),
F$8))</f>
        <v>0</v>
      </c>
      <c r="F62" s="66">
        <f t="shared" si="1"/>
        <v>0</v>
      </c>
      <c r="G62" s="67"/>
      <c r="H62" s="66">
        <f>IF(OR(AND((I61-$D$993-SUM($C$8:I$8)+SUMIFS($C62:E62,$C$11:E$11,"Payment"))&lt;=0,SUMIFS($C62:F62,$C$11:F$11,"Balance")=0,F62=0),I$8&gt;=I61),I61,
IF(SUMIFS($C62:F62,$C$11:F$11,"Balance")=0, $D$993+SUM($B$8:I$8)-SUMIFS($C62:E62,$C$11:E$11,"Payment"),
I$8))</f>
        <v>0</v>
      </c>
      <c r="I62" s="66">
        <f t="shared" si="2"/>
        <v>0</v>
      </c>
      <c r="J62" s="47"/>
      <c r="K62" s="66">
        <f>IF(OR(AND((L61-$D$993-SUM($C$8:L$8)+SUMIFS($C62:H62,$C$11:H$11,"Payment"))&lt;=0,SUMIFS($C62:I62,$C$11:I$11,"Balance")=0,I62=0),L$8&gt;=L61),L61,
IF(SUMIFS($C62:I62,$C$11:I$11,"Balance")=0, $D$993+SUM($B$8:L$8)-SUMIFS($C62:H62,$C$11:H$11,"Payment"),
L$8))</f>
        <v>0</v>
      </c>
      <c r="L62" s="66">
        <f t="shared" si="3"/>
        <v>0</v>
      </c>
      <c r="M62" s="47"/>
      <c r="N62" s="66">
        <f>IF(OR(AND((O61-$D$993-SUM($C$8:O$8)+SUMIFS($C62:K62,$C$11:K$11,"Payment"))&lt;=0,SUMIFS($C62:L62,$C$11:L$11,"Balance")=0,L62=0),O$8&gt;=O61),O61,
IF(SUMIFS($C62:L62,$C$11:L$11,"Balance")=0, $D$993+SUM($B$8:O$8)-SUMIFS($C62:K62,$C$11:K$11,"Payment"),
O$8))</f>
        <v>0</v>
      </c>
      <c r="O62" s="66">
        <f t="shared" si="4"/>
        <v>0</v>
      </c>
      <c r="P62" s="47"/>
      <c r="Q62" s="66">
        <f>IF(OR(AND((R61-$D$993-SUM($C$8:R$8)+SUMIFS($C62:N62,$C$11:N$11,"Payment"))&lt;=0,SUMIFS($C62:O62,$C$11:O$11,"Balance")=0,O62=0),R$8&gt;=R61),R61,
IF(SUMIFS($C62:O62,$C$11:O$11,"Balance")=0, $D$993+SUM($B$8:R$8)-SUMIFS($C62:N62,$C$11:N$11,"Payment"),
R$8))</f>
        <v>0</v>
      </c>
      <c r="R62" s="66">
        <f t="shared" si="5"/>
        <v>0</v>
      </c>
      <c r="S62" s="47"/>
      <c r="T62" s="66">
        <f>IF(OR(AND((U61-$D$993-SUM($C$8:U$8)+SUMIFS($C62:Q62,$C$11:Q$11,"Payment"))&lt;=0,SUMIFS($C62:R62,$C$11:R$11,"Balance")=0,R62=0),U$8&gt;=U61),U61,
IF(SUMIFS($C62:R62,$C$11:R$11,"Balance")=0, $D$993+SUM($B$8:U$8)-SUMIFS($C62:Q62,$C$11:Q$11,"Payment"),
U$8))</f>
        <v>0</v>
      </c>
      <c r="U62" s="66">
        <f t="shared" si="6"/>
        <v>0</v>
      </c>
      <c r="V62" s="47"/>
      <c r="W62" s="66">
        <f>IF(OR(AND((X61-$D$993-SUM($C$8:X$8)+SUMIFS($C62:T62,$C$11:T$11,"Payment"))&lt;=0,SUMIFS($C62:U62,$C$11:U$11,"Balance")=0,U62=0),X$8&gt;=X61),X61,
IF(SUMIFS($C62:U62,$C$11:U$11,"Balance")=0, $D$993+SUM($B$8:X$8)-SUMIFS($C62:T62,$C$11:T$11,"Payment"),
X$8))</f>
        <v>0</v>
      </c>
      <c r="X62" s="66">
        <f t="shared" si="7"/>
        <v>0</v>
      </c>
      <c r="Y62" s="47"/>
      <c r="Z62" s="66">
        <f>IF(OR(AND((AA61-$D$993-SUM($C$8:AA$8)+SUMIFS($C62:W62,$C$11:W$11,"Payment"))&lt;=0,SUMIFS($C62:X62,$C$11:X$11,"Balance")=0,X62=0),AA$8&gt;=AA61),AA61,
IF(SUMIFS($C62:X62,$C$11:X$11,"Balance")=0, $D$993+SUM($B$8:AA$8)-SUMIFS($C62:W62,$C$11:W$11,"Payment"),
AA$8))</f>
        <v>0</v>
      </c>
      <c r="AA62" s="66">
        <f t="shared" si="8"/>
        <v>0</v>
      </c>
      <c r="AB62" s="47"/>
      <c r="AC62" s="66">
        <f>IF(OR(AND((AD61-$D$993-SUM($C$8:AD$8)+SUMIFS($C62:Z62,$C$11:Z$11,"Payment"))&lt;=0,SUMIFS($C62:AA62,$C$11:AA$11,"Balance")=0,AA62=0),AD$8&gt;=AD61),AD61,
IF(SUMIFS($C62:AA62,$C$11:AA$11,"Balance")=0, $D$993+SUM($B$8:AD$8)-SUMIFS($C62:Z62,$C$11:Z$11,"Payment"),
AD$8))</f>
        <v>0</v>
      </c>
      <c r="AD62" s="66">
        <f t="shared" si="9"/>
        <v>0</v>
      </c>
      <c r="AE62" s="47"/>
      <c r="AF62" s="66">
        <f>IF(OR(AND((AG61-$D$993-SUM($C$8:AG$8)+SUMIFS($C62:AC62,$C$11:AC$11,"Payment"))&lt;=0,SUMIFS($C62:AD62,$C$11:AD$11,"Balance")=0,AD62=0),AG$8&gt;=AG61),AG61,
IF(SUMIFS($C62:AD62,$C$11:AD$11,"Balance")=0, $D$993+SUM($B$8:AG$8)-SUMIFS($C62:AC62,$C$11:AC$11,"Payment"),
AG$8))</f>
        <v>0</v>
      </c>
      <c r="AG62" s="66">
        <f t="shared" si="10"/>
        <v>0</v>
      </c>
      <c r="AH62" s="47"/>
      <c r="AI62" s="66">
        <f>IF(OR(AND((AJ61-$D$993-SUM($C$8:AJ$8)+SUMIFS($C62:AF62,$C$11:AF$11,"Payment"))&lt;=0,SUMIFS($C62:AG62,$C$11:AG$11,"Balance")=0,AG62=0),AJ$8&gt;=AJ61),AJ61,
IF(SUMIFS($C62:AG62,$C$11:AG$11,"Balance")=0, $D$993+SUM($B$8:AJ$8)-SUMIFS($C62:AF62,$C$11:AF$11,"Payment"),
AJ$8))</f>
        <v>0</v>
      </c>
      <c r="AJ62" s="66">
        <f t="shared" si="11"/>
        <v>0</v>
      </c>
      <c r="AK62" s="67"/>
    </row>
    <row r="63" spans="1:37" s="49" customFormat="1" ht="15.6">
      <c r="A63" s="65">
        <v>52</v>
      </c>
      <c r="B63" s="66">
        <f>IF(OR(AND((C62-$D$993-SUM($C$8:C$8))&lt;=0),C$8&gt;=C62),C62, C$8+$D$993)</f>
        <v>0</v>
      </c>
      <c r="C63" s="66">
        <f t="shared" si="0"/>
        <v>0</v>
      </c>
      <c r="D63" s="67"/>
      <c r="E63" s="66">
        <f>IF(OR(AND((F62-$D$993-SUM($C$8:F$8)+SUMIFS(B63:$C63,B$11:$C$11,"Payment"))&lt;=0,SUMIFS($C63:C63,$C$11:C$11,"Balance")=0,C63=0),F$8&gt;=F62),F62,
IF(SUMIFS($C63:C63,$C$11:C$11,"Balance")=0, $D$993+SUM($B$8:F$8)-SUMIFS(B63:$C63,B$11:$C$11,"Payment"),
F$8))</f>
        <v>0</v>
      </c>
      <c r="F63" s="66">
        <f t="shared" si="1"/>
        <v>0</v>
      </c>
      <c r="G63" s="67"/>
      <c r="H63" s="66">
        <f>IF(OR(AND((I62-$D$993-SUM($C$8:I$8)+SUMIFS($C63:E63,$C$11:E$11,"Payment"))&lt;=0,SUMIFS($C63:F63,$C$11:F$11,"Balance")=0,F63=0),I$8&gt;=I62),I62,
IF(SUMIFS($C63:F63,$C$11:F$11,"Balance")=0, $D$993+SUM($B$8:I$8)-SUMIFS($C63:E63,$C$11:E$11,"Payment"),
I$8))</f>
        <v>0</v>
      </c>
      <c r="I63" s="66">
        <f t="shared" si="2"/>
        <v>0</v>
      </c>
      <c r="J63" s="47"/>
      <c r="K63" s="66">
        <f>IF(OR(AND((L62-$D$993-SUM($C$8:L$8)+SUMIFS($C63:H63,$C$11:H$11,"Payment"))&lt;=0,SUMIFS($C63:I63,$C$11:I$11,"Balance")=0,I63=0),L$8&gt;=L62),L62,
IF(SUMIFS($C63:I63,$C$11:I$11,"Balance")=0, $D$993+SUM($B$8:L$8)-SUMIFS($C63:H63,$C$11:H$11,"Payment"),
L$8))</f>
        <v>0</v>
      </c>
      <c r="L63" s="66">
        <f t="shared" si="3"/>
        <v>0</v>
      </c>
      <c r="M63" s="47"/>
      <c r="N63" s="66">
        <f>IF(OR(AND((O62-$D$993-SUM($C$8:O$8)+SUMIFS($C63:K63,$C$11:K$11,"Payment"))&lt;=0,SUMIFS($C63:L63,$C$11:L$11,"Balance")=0,L63=0),O$8&gt;=O62),O62,
IF(SUMIFS($C63:L63,$C$11:L$11,"Balance")=0, $D$993+SUM($B$8:O$8)-SUMIFS($C63:K63,$C$11:K$11,"Payment"),
O$8))</f>
        <v>0</v>
      </c>
      <c r="O63" s="66">
        <f t="shared" si="4"/>
        <v>0</v>
      </c>
      <c r="P63" s="47"/>
      <c r="Q63" s="66">
        <f>IF(OR(AND((R62-$D$993-SUM($C$8:R$8)+SUMIFS($C63:N63,$C$11:N$11,"Payment"))&lt;=0,SUMIFS($C63:O63,$C$11:O$11,"Balance")=0,O63=0),R$8&gt;=R62),R62,
IF(SUMIFS($C63:O63,$C$11:O$11,"Balance")=0, $D$993+SUM($B$8:R$8)-SUMIFS($C63:N63,$C$11:N$11,"Payment"),
R$8))</f>
        <v>0</v>
      </c>
      <c r="R63" s="66">
        <f t="shared" si="5"/>
        <v>0</v>
      </c>
      <c r="S63" s="47"/>
      <c r="T63" s="66">
        <f>IF(OR(AND((U62-$D$993-SUM($C$8:U$8)+SUMIFS($C63:Q63,$C$11:Q$11,"Payment"))&lt;=0,SUMIFS($C63:R63,$C$11:R$11,"Balance")=0,R63=0),U$8&gt;=U62),U62,
IF(SUMIFS($C63:R63,$C$11:R$11,"Balance")=0, $D$993+SUM($B$8:U$8)-SUMIFS($C63:Q63,$C$11:Q$11,"Payment"),
U$8))</f>
        <v>0</v>
      </c>
      <c r="U63" s="66">
        <f t="shared" si="6"/>
        <v>0</v>
      </c>
      <c r="V63" s="47"/>
      <c r="W63" s="66">
        <f>IF(OR(AND((X62-$D$993-SUM($C$8:X$8)+SUMIFS($C63:T63,$C$11:T$11,"Payment"))&lt;=0,SUMIFS($C63:U63,$C$11:U$11,"Balance")=0,U63=0),X$8&gt;=X62),X62,
IF(SUMIFS($C63:U63,$C$11:U$11,"Balance")=0, $D$993+SUM($B$8:X$8)-SUMIFS($C63:T63,$C$11:T$11,"Payment"),
X$8))</f>
        <v>0</v>
      </c>
      <c r="X63" s="66">
        <f t="shared" si="7"/>
        <v>0</v>
      </c>
      <c r="Y63" s="47"/>
      <c r="Z63" s="66">
        <f>IF(OR(AND((AA62-$D$993-SUM($C$8:AA$8)+SUMIFS($C63:W63,$C$11:W$11,"Payment"))&lt;=0,SUMIFS($C63:X63,$C$11:X$11,"Balance")=0,X63=0),AA$8&gt;=AA62),AA62,
IF(SUMIFS($C63:X63,$C$11:X$11,"Balance")=0, $D$993+SUM($B$8:AA$8)-SUMIFS($C63:W63,$C$11:W$11,"Payment"),
AA$8))</f>
        <v>0</v>
      </c>
      <c r="AA63" s="66">
        <f t="shared" si="8"/>
        <v>0</v>
      </c>
      <c r="AB63" s="47"/>
      <c r="AC63" s="66">
        <f>IF(OR(AND((AD62-$D$993-SUM($C$8:AD$8)+SUMIFS($C63:Z63,$C$11:Z$11,"Payment"))&lt;=0,SUMIFS($C63:AA63,$C$11:AA$11,"Balance")=0,AA63=0),AD$8&gt;=AD62),AD62,
IF(SUMIFS($C63:AA63,$C$11:AA$11,"Balance")=0, $D$993+SUM($B$8:AD$8)-SUMIFS($C63:Z63,$C$11:Z$11,"Payment"),
AD$8))</f>
        <v>0</v>
      </c>
      <c r="AD63" s="66">
        <f t="shared" si="9"/>
        <v>0</v>
      </c>
      <c r="AE63" s="47"/>
      <c r="AF63" s="66">
        <f>IF(OR(AND((AG62-$D$993-SUM($C$8:AG$8)+SUMIFS($C63:AC63,$C$11:AC$11,"Payment"))&lt;=0,SUMIFS($C63:AD63,$C$11:AD$11,"Balance")=0,AD63=0),AG$8&gt;=AG62),AG62,
IF(SUMIFS($C63:AD63,$C$11:AD$11,"Balance")=0, $D$993+SUM($B$8:AG$8)-SUMIFS($C63:AC63,$C$11:AC$11,"Payment"),
AG$8))</f>
        <v>0</v>
      </c>
      <c r="AG63" s="66">
        <f t="shared" si="10"/>
        <v>0</v>
      </c>
      <c r="AH63" s="47"/>
      <c r="AI63" s="66">
        <f>IF(OR(AND((AJ62-$D$993-SUM($C$8:AJ$8)+SUMIFS($C63:AF63,$C$11:AF$11,"Payment"))&lt;=0,SUMIFS($C63:AG63,$C$11:AG$11,"Balance")=0,AG63=0),AJ$8&gt;=AJ62),AJ62,
IF(SUMIFS($C63:AG63,$C$11:AG$11,"Balance")=0, $D$993+SUM($B$8:AJ$8)-SUMIFS($C63:AF63,$C$11:AF$11,"Payment"),
AJ$8))</f>
        <v>0</v>
      </c>
      <c r="AJ63" s="66">
        <f t="shared" si="11"/>
        <v>0</v>
      </c>
      <c r="AK63" s="67"/>
    </row>
    <row r="64" spans="1:37" s="49" customFormat="1" ht="15.6">
      <c r="A64" s="65">
        <v>53</v>
      </c>
      <c r="B64" s="66">
        <f>IF(OR(AND((C63-$D$993-SUM($C$8:C$8))&lt;=0),C$8&gt;=C63),C63, C$8+$D$993)</f>
        <v>0</v>
      </c>
      <c r="C64" s="66">
        <f t="shared" si="0"/>
        <v>0</v>
      </c>
      <c r="D64" s="67"/>
      <c r="E64" s="66">
        <f>IF(OR(AND((F63-$D$993-SUM($C$8:F$8)+SUMIFS(B64:$C64,B$11:$C$11,"Payment"))&lt;=0,SUMIFS($C64:C64,$C$11:C$11,"Balance")=0,C64=0),F$8&gt;=F63),F63,
IF(SUMIFS($C64:C64,$C$11:C$11,"Balance")=0, $D$993+SUM($B$8:F$8)-SUMIFS(B64:$C64,B$11:$C$11,"Payment"),
F$8))</f>
        <v>0</v>
      </c>
      <c r="F64" s="66">
        <f t="shared" si="1"/>
        <v>0</v>
      </c>
      <c r="G64" s="67"/>
      <c r="H64" s="66">
        <f>IF(OR(AND((I63-$D$993-SUM($C$8:I$8)+SUMIFS($C64:E64,$C$11:E$11,"Payment"))&lt;=0,SUMIFS($C64:F64,$C$11:F$11,"Balance")=0,F64=0),I$8&gt;=I63),I63,
IF(SUMIFS($C64:F64,$C$11:F$11,"Balance")=0, $D$993+SUM($B$8:I$8)-SUMIFS($C64:E64,$C$11:E$11,"Payment"),
I$8))</f>
        <v>0</v>
      </c>
      <c r="I64" s="66">
        <f t="shared" si="2"/>
        <v>0</v>
      </c>
      <c r="J64" s="47"/>
      <c r="K64" s="66">
        <f>IF(OR(AND((L63-$D$993-SUM($C$8:L$8)+SUMIFS($C64:H64,$C$11:H$11,"Payment"))&lt;=0,SUMIFS($C64:I64,$C$11:I$11,"Balance")=0,I64=0),L$8&gt;=L63),L63,
IF(SUMIFS($C64:I64,$C$11:I$11,"Balance")=0, $D$993+SUM($B$8:L$8)-SUMIFS($C64:H64,$C$11:H$11,"Payment"),
L$8))</f>
        <v>0</v>
      </c>
      <c r="L64" s="66">
        <f t="shared" si="3"/>
        <v>0</v>
      </c>
      <c r="M64" s="47"/>
      <c r="N64" s="66">
        <f>IF(OR(AND((O63-$D$993-SUM($C$8:O$8)+SUMIFS($C64:K64,$C$11:K$11,"Payment"))&lt;=0,SUMIFS($C64:L64,$C$11:L$11,"Balance")=0,L64=0),O$8&gt;=O63),O63,
IF(SUMIFS($C64:L64,$C$11:L$11,"Balance")=0, $D$993+SUM($B$8:O$8)-SUMIFS($C64:K64,$C$11:K$11,"Payment"),
O$8))</f>
        <v>0</v>
      </c>
      <c r="O64" s="66">
        <f t="shared" si="4"/>
        <v>0</v>
      </c>
      <c r="P64" s="47"/>
      <c r="Q64" s="66">
        <f>IF(OR(AND((R63-$D$993-SUM($C$8:R$8)+SUMIFS($C64:N64,$C$11:N$11,"Payment"))&lt;=0,SUMIFS($C64:O64,$C$11:O$11,"Balance")=0,O64=0),R$8&gt;=R63),R63,
IF(SUMIFS($C64:O64,$C$11:O$11,"Balance")=0, $D$993+SUM($B$8:R$8)-SUMIFS($C64:N64,$C$11:N$11,"Payment"),
R$8))</f>
        <v>0</v>
      </c>
      <c r="R64" s="66">
        <f t="shared" si="5"/>
        <v>0</v>
      </c>
      <c r="S64" s="47"/>
      <c r="T64" s="66">
        <f>IF(OR(AND((U63-$D$993-SUM($C$8:U$8)+SUMIFS($C64:Q64,$C$11:Q$11,"Payment"))&lt;=0,SUMIFS($C64:R64,$C$11:R$11,"Balance")=0,R64=0),U$8&gt;=U63),U63,
IF(SUMIFS($C64:R64,$C$11:R$11,"Balance")=0, $D$993+SUM($B$8:U$8)-SUMIFS($C64:Q64,$C$11:Q$11,"Payment"),
U$8))</f>
        <v>0</v>
      </c>
      <c r="U64" s="66">
        <f t="shared" si="6"/>
        <v>0</v>
      </c>
      <c r="V64" s="47"/>
      <c r="W64" s="66">
        <f>IF(OR(AND((X63-$D$993-SUM($C$8:X$8)+SUMIFS($C64:T64,$C$11:T$11,"Payment"))&lt;=0,SUMIFS($C64:U64,$C$11:U$11,"Balance")=0,U64=0),X$8&gt;=X63),X63,
IF(SUMIFS($C64:U64,$C$11:U$11,"Balance")=0, $D$993+SUM($B$8:X$8)-SUMIFS($C64:T64,$C$11:T$11,"Payment"),
X$8))</f>
        <v>0</v>
      </c>
      <c r="X64" s="66">
        <f t="shared" si="7"/>
        <v>0</v>
      </c>
      <c r="Y64" s="47"/>
      <c r="Z64" s="66">
        <f>IF(OR(AND((AA63-$D$993-SUM($C$8:AA$8)+SUMIFS($C64:W64,$C$11:W$11,"Payment"))&lt;=0,SUMIFS($C64:X64,$C$11:X$11,"Balance")=0,X64=0),AA$8&gt;=AA63),AA63,
IF(SUMIFS($C64:X64,$C$11:X$11,"Balance")=0, $D$993+SUM($B$8:AA$8)-SUMIFS($C64:W64,$C$11:W$11,"Payment"),
AA$8))</f>
        <v>0</v>
      </c>
      <c r="AA64" s="66">
        <f t="shared" si="8"/>
        <v>0</v>
      </c>
      <c r="AB64" s="47"/>
      <c r="AC64" s="66">
        <f>IF(OR(AND((AD63-$D$993-SUM($C$8:AD$8)+SUMIFS($C64:Z64,$C$11:Z$11,"Payment"))&lt;=0,SUMIFS($C64:AA64,$C$11:AA$11,"Balance")=0,AA64=0),AD$8&gt;=AD63),AD63,
IF(SUMIFS($C64:AA64,$C$11:AA$11,"Balance")=0, $D$993+SUM($B$8:AD$8)-SUMIFS($C64:Z64,$C$11:Z$11,"Payment"),
AD$8))</f>
        <v>0</v>
      </c>
      <c r="AD64" s="66">
        <f t="shared" si="9"/>
        <v>0</v>
      </c>
      <c r="AE64" s="47"/>
      <c r="AF64" s="66">
        <f>IF(OR(AND((AG63-$D$993-SUM($C$8:AG$8)+SUMIFS($C64:AC64,$C$11:AC$11,"Payment"))&lt;=0,SUMIFS($C64:AD64,$C$11:AD$11,"Balance")=0,AD64=0),AG$8&gt;=AG63),AG63,
IF(SUMIFS($C64:AD64,$C$11:AD$11,"Balance")=0, $D$993+SUM($B$8:AG$8)-SUMIFS($C64:AC64,$C$11:AC$11,"Payment"),
AG$8))</f>
        <v>0</v>
      </c>
      <c r="AG64" s="66">
        <f t="shared" si="10"/>
        <v>0</v>
      </c>
      <c r="AH64" s="47"/>
      <c r="AI64" s="66">
        <f>IF(OR(AND((AJ63-$D$993-SUM($C$8:AJ$8)+SUMIFS($C64:AF64,$C$11:AF$11,"Payment"))&lt;=0,SUMIFS($C64:AG64,$C$11:AG$11,"Balance")=0,AG64=0),AJ$8&gt;=AJ63),AJ63,
IF(SUMIFS($C64:AG64,$C$11:AG$11,"Balance")=0, $D$993+SUM($B$8:AJ$8)-SUMIFS($C64:AF64,$C$11:AF$11,"Payment"),
AJ$8))</f>
        <v>0</v>
      </c>
      <c r="AJ64" s="66">
        <f t="shared" si="11"/>
        <v>0</v>
      </c>
      <c r="AK64" s="67"/>
    </row>
    <row r="65" spans="1:37" s="49" customFormat="1" ht="15.6">
      <c r="A65" s="65">
        <v>54</v>
      </c>
      <c r="B65" s="66">
        <f>IF(OR(AND((C64-$D$993-SUM($C$8:C$8))&lt;=0),C$8&gt;=C64),C64, C$8+$D$993)</f>
        <v>0</v>
      </c>
      <c r="C65" s="66">
        <f t="shared" si="0"/>
        <v>0</v>
      </c>
      <c r="D65" s="67"/>
      <c r="E65" s="66">
        <f>IF(OR(AND((F64-$D$993-SUM($C$8:F$8)+SUMIFS(B65:$C65,B$11:$C$11,"Payment"))&lt;=0,SUMIFS($C65:C65,$C$11:C$11,"Balance")=0,C65=0),F$8&gt;=F64),F64,
IF(SUMIFS($C65:C65,$C$11:C$11,"Balance")=0, $D$993+SUM($B$8:F$8)-SUMIFS(B65:$C65,B$11:$C$11,"Payment"),
F$8))</f>
        <v>0</v>
      </c>
      <c r="F65" s="66">
        <f t="shared" si="1"/>
        <v>0</v>
      </c>
      <c r="G65" s="67"/>
      <c r="H65" s="66">
        <f>IF(OR(AND((I64-$D$993-SUM($C$8:I$8)+SUMIFS($C65:E65,$C$11:E$11,"Payment"))&lt;=0,SUMIFS($C65:F65,$C$11:F$11,"Balance")=0,F65=0),I$8&gt;=I64),I64,
IF(SUMIFS($C65:F65,$C$11:F$11,"Balance")=0, $D$993+SUM($B$8:I$8)-SUMIFS($C65:E65,$C$11:E$11,"Payment"),
I$8))</f>
        <v>0</v>
      </c>
      <c r="I65" s="66">
        <f t="shared" si="2"/>
        <v>0</v>
      </c>
      <c r="J65" s="47"/>
      <c r="K65" s="66">
        <f>IF(OR(AND((L64-$D$993-SUM($C$8:L$8)+SUMIFS($C65:H65,$C$11:H$11,"Payment"))&lt;=0,SUMIFS($C65:I65,$C$11:I$11,"Balance")=0,I65=0),L$8&gt;=L64),L64,
IF(SUMIFS($C65:I65,$C$11:I$11,"Balance")=0, $D$993+SUM($B$8:L$8)-SUMIFS($C65:H65,$C$11:H$11,"Payment"),
L$8))</f>
        <v>0</v>
      </c>
      <c r="L65" s="66">
        <f t="shared" si="3"/>
        <v>0</v>
      </c>
      <c r="M65" s="47"/>
      <c r="N65" s="66">
        <f>IF(OR(AND((O64-$D$993-SUM($C$8:O$8)+SUMIFS($C65:K65,$C$11:K$11,"Payment"))&lt;=0,SUMIFS($C65:L65,$C$11:L$11,"Balance")=0,L65=0),O$8&gt;=O64),O64,
IF(SUMIFS($C65:L65,$C$11:L$11,"Balance")=0, $D$993+SUM($B$8:O$8)-SUMIFS($C65:K65,$C$11:K$11,"Payment"),
O$8))</f>
        <v>0</v>
      </c>
      <c r="O65" s="66">
        <f t="shared" si="4"/>
        <v>0</v>
      </c>
      <c r="P65" s="47"/>
      <c r="Q65" s="66">
        <f>IF(OR(AND((R64-$D$993-SUM($C$8:R$8)+SUMIFS($C65:N65,$C$11:N$11,"Payment"))&lt;=0,SUMIFS($C65:O65,$C$11:O$11,"Balance")=0,O65=0),R$8&gt;=R64),R64,
IF(SUMIFS($C65:O65,$C$11:O$11,"Balance")=0, $D$993+SUM($B$8:R$8)-SUMIFS($C65:N65,$C$11:N$11,"Payment"),
R$8))</f>
        <v>0</v>
      </c>
      <c r="R65" s="66">
        <f t="shared" si="5"/>
        <v>0</v>
      </c>
      <c r="S65" s="47"/>
      <c r="T65" s="66">
        <f>IF(OR(AND((U64-$D$993-SUM($C$8:U$8)+SUMIFS($C65:Q65,$C$11:Q$11,"Payment"))&lt;=0,SUMIFS($C65:R65,$C$11:R$11,"Balance")=0,R65=0),U$8&gt;=U64),U64,
IF(SUMIFS($C65:R65,$C$11:R$11,"Balance")=0, $D$993+SUM($B$8:U$8)-SUMIFS($C65:Q65,$C$11:Q$11,"Payment"),
U$8))</f>
        <v>0</v>
      </c>
      <c r="U65" s="66">
        <f t="shared" si="6"/>
        <v>0</v>
      </c>
      <c r="V65" s="47"/>
      <c r="W65" s="66">
        <f>IF(OR(AND((X64-$D$993-SUM($C$8:X$8)+SUMIFS($C65:T65,$C$11:T$11,"Payment"))&lt;=0,SUMIFS($C65:U65,$C$11:U$11,"Balance")=0,U65=0),X$8&gt;=X64),X64,
IF(SUMIFS($C65:U65,$C$11:U$11,"Balance")=0, $D$993+SUM($B$8:X$8)-SUMIFS($C65:T65,$C$11:T$11,"Payment"),
X$8))</f>
        <v>0</v>
      </c>
      <c r="X65" s="66">
        <f t="shared" si="7"/>
        <v>0</v>
      </c>
      <c r="Y65" s="47"/>
      <c r="Z65" s="66">
        <f>IF(OR(AND((AA64-$D$993-SUM($C$8:AA$8)+SUMIFS($C65:W65,$C$11:W$11,"Payment"))&lt;=0,SUMIFS($C65:X65,$C$11:X$11,"Balance")=0,X65=0),AA$8&gt;=AA64),AA64,
IF(SUMIFS($C65:X65,$C$11:X$11,"Balance")=0, $D$993+SUM($B$8:AA$8)-SUMIFS($C65:W65,$C$11:W$11,"Payment"),
AA$8))</f>
        <v>0</v>
      </c>
      <c r="AA65" s="66">
        <f t="shared" si="8"/>
        <v>0</v>
      </c>
      <c r="AB65" s="47"/>
      <c r="AC65" s="66">
        <f>IF(OR(AND((AD64-$D$993-SUM($C$8:AD$8)+SUMIFS($C65:Z65,$C$11:Z$11,"Payment"))&lt;=0,SUMIFS($C65:AA65,$C$11:AA$11,"Balance")=0,AA65=0),AD$8&gt;=AD64),AD64,
IF(SUMIFS($C65:AA65,$C$11:AA$11,"Balance")=0, $D$993+SUM($B$8:AD$8)-SUMIFS($C65:Z65,$C$11:Z$11,"Payment"),
AD$8))</f>
        <v>0</v>
      </c>
      <c r="AD65" s="66">
        <f t="shared" si="9"/>
        <v>0</v>
      </c>
      <c r="AE65" s="47"/>
      <c r="AF65" s="66">
        <f>IF(OR(AND((AG64-$D$993-SUM($C$8:AG$8)+SUMIFS($C65:AC65,$C$11:AC$11,"Payment"))&lt;=0,SUMIFS($C65:AD65,$C$11:AD$11,"Balance")=0,AD65=0),AG$8&gt;=AG64),AG64,
IF(SUMIFS($C65:AD65,$C$11:AD$11,"Balance")=0, $D$993+SUM($B$8:AG$8)-SUMIFS($C65:AC65,$C$11:AC$11,"Payment"),
AG$8))</f>
        <v>0</v>
      </c>
      <c r="AG65" s="66">
        <f t="shared" si="10"/>
        <v>0</v>
      </c>
      <c r="AH65" s="47"/>
      <c r="AI65" s="66">
        <f>IF(OR(AND((AJ64-$D$993-SUM($C$8:AJ$8)+SUMIFS($C65:AF65,$C$11:AF$11,"Payment"))&lt;=0,SUMIFS($C65:AG65,$C$11:AG$11,"Balance")=0,AG65=0),AJ$8&gt;=AJ64),AJ64,
IF(SUMIFS($C65:AG65,$C$11:AG$11,"Balance")=0, $D$993+SUM($B$8:AJ$8)-SUMIFS($C65:AF65,$C$11:AF$11,"Payment"),
AJ$8))</f>
        <v>0</v>
      </c>
      <c r="AJ65" s="66">
        <f t="shared" si="11"/>
        <v>0</v>
      </c>
      <c r="AK65" s="67"/>
    </row>
    <row r="66" spans="1:37" s="49" customFormat="1" ht="15.6">
      <c r="A66" s="65">
        <v>55</v>
      </c>
      <c r="B66" s="66">
        <f>IF(OR(AND((C65-$D$993-SUM($C$8:C$8))&lt;=0),C$8&gt;=C65),C65, C$8+$D$993)</f>
        <v>0</v>
      </c>
      <c r="C66" s="66">
        <f t="shared" si="0"/>
        <v>0</v>
      </c>
      <c r="D66" s="67"/>
      <c r="E66" s="66">
        <f>IF(OR(AND((F65-$D$993-SUM($C$8:F$8)+SUMIFS(B66:$C66,B$11:$C$11,"Payment"))&lt;=0,SUMIFS($C66:C66,$C$11:C$11,"Balance")=0,C66=0),F$8&gt;=F65),F65,
IF(SUMIFS($C66:C66,$C$11:C$11,"Balance")=0, $D$993+SUM($B$8:F$8)-SUMIFS(B66:$C66,B$11:$C$11,"Payment"),
F$8))</f>
        <v>0</v>
      </c>
      <c r="F66" s="66">
        <f t="shared" si="1"/>
        <v>0</v>
      </c>
      <c r="G66" s="67"/>
      <c r="H66" s="66">
        <f>IF(OR(AND((I65-$D$993-SUM($C$8:I$8)+SUMIFS($C66:E66,$C$11:E$11,"Payment"))&lt;=0,SUMIFS($C66:F66,$C$11:F$11,"Balance")=0,F66=0),I$8&gt;=I65),I65,
IF(SUMIFS($C66:F66,$C$11:F$11,"Balance")=0, $D$993+SUM($B$8:I$8)-SUMIFS($C66:E66,$C$11:E$11,"Payment"),
I$8))</f>
        <v>0</v>
      </c>
      <c r="I66" s="66">
        <f t="shared" si="2"/>
        <v>0</v>
      </c>
      <c r="J66" s="47"/>
      <c r="K66" s="66">
        <f>IF(OR(AND((L65-$D$993-SUM($C$8:L$8)+SUMIFS($C66:H66,$C$11:H$11,"Payment"))&lt;=0,SUMIFS($C66:I66,$C$11:I$11,"Balance")=0,I66=0),L$8&gt;=L65),L65,
IF(SUMIFS($C66:I66,$C$11:I$11,"Balance")=0, $D$993+SUM($B$8:L$8)-SUMIFS($C66:H66,$C$11:H$11,"Payment"),
L$8))</f>
        <v>0</v>
      </c>
      <c r="L66" s="66">
        <f t="shared" si="3"/>
        <v>0</v>
      </c>
      <c r="M66" s="47"/>
      <c r="N66" s="66">
        <f>IF(OR(AND((O65-$D$993-SUM($C$8:O$8)+SUMIFS($C66:K66,$C$11:K$11,"Payment"))&lt;=0,SUMIFS($C66:L66,$C$11:L$11,"Balance")=0,L66=0),O$8&gt;=O65),O65,
IF(SUMIFS($C66:L66,$C$11:L$11,"Balance")=0, $D$993+SUM($B$8:O$8)-SUMIFS($C66:K66,$C$11:K$11,"Payment"),
O$8))</f>
        <v>0</v>
      </c>
      <c r="O66" s="66">
        <f t="shared" si="4"/>
        <v>0</v>
      </c>
      <c r="P66" s="47"/>
      <c r="Q66" s="66">
        <f>IF(OR(AND((R65-$D$993-SUM($C$8:R$8)+SUMIFS($C66:N66,$C$11:N$11,"Payment"))&lt;=0,SUMIFS($C66:O66,$C$11:O$11,"Balance")=0,O66=0),R$8&gt;=R65),R65,
IF(SUMIFS($C66:O66,$C$11:O$11,"Balance")=0, $D$993+SUM($B$8:R$8)-SUMIFS($C66:N66,$C$11:N$11,"Payment"),
R$8))</f>
        <v>0</v>
      </c>
      <c r="R66" s="66">
        <f t="shared" si="5"/>
        <v>0</v>
      </c>
      <c r="S66" s="47"/>
      <c r="T66" s="66">
        <f>IF(OR(AND((U65-$D$993-SUM($C$8:U$8)+SUMIFS($C66:Q66,$C$11:Q$11,"Payment"))&lt;=0,SUMIFS($C66:R66,$C$11:R$11,"Balance")=0,R66=0),U$8&gt;=U65),U65,
IF(SUMIFS($C66:R66,$C$11:R$11,"Balance")=0, $D$993+SUM($B$8:U$8)-SUMIFS($C66:Q66,$C$11:Q$11,"Payment"),
U$8))</f>
        <v>0</v>
      </c>
      <c r="U66" s="66">
        <f t="shared" si="6"/>
        <v>0</v>
      </c>
      <c r="V66" s="47"/>
      <c r="W66" s="66">
        <f>IF(OR(AND((X65-$D$993-SUM($C$8:X$8)+SUMIFS($C66:T66,$C$11:T$11,"Payment"))&lt;=0,SUMIFS($C66:U66,$C$11:U$11,"Balance")=0,U66=0),X$8&gt;=X65),X65,
IF(SUMIFS($C66:U66,$C$11:U$11,"Balance")=0, $D$993+SUM($B$8:X$8)-SUMIFS($C66:T66,$C$11:T$11,"Payment"),
X$8))</f>
        <v>0</v>
      </c>
      <c r="X66" s="66">
        <f t="shared" si="7"/>
        <v>0</v>
      </c>
      <c r="Y66" s="47"/>
      <c r="Z66" s="66">
        <f>IF(OR(AND((AA65-$D$993-SUM($C$8:AA$8)+SUMIFS($C66:W66,$C$11:W$11,"Payment"))&lt;=0,SUMIFS($C66:X66,$C$11:X$11,"Balance")=0,X66=0),AA$8&gt;=AA65),AA65,
IF(SUMIFS($C66:X66,$C$11:X$11,"Balance")=0, $D$993+SUM($B$8:AA$8)-SUMIFS($C66:W66,$C$11:W$11,"Payment"),
AA$8))</f>
        <v>0</v>
      </c>
      <c r="AA66" s="66">
        <f t="shared" si="8"/>
        <v>0</v>
      </c>
      <c r="AB66" s="47"/>
      <c r="AC66" s="66">
        <f>IF(OR(AND((AD65-$D$993-SUM($C$8:AD$8)+SUMIFS($C66:Z66,$C$11:Z$11,"Payment"))&lt;=0,SUMIFS($C66:AA66,$C$11:AA$11,"Balance")=0,AA66=0),AD$8&gt;=AD65),AD65,
IF(SUMIFS($C66:AA66,$C$11:AA$11,"Balance")=0, $D$993+SUM($B$8:AD$8)-SUMIFS($C66:Z66,$C$11:Z$11,"Payment"),
AD$8))</f>
        <v>0</v>
      </c>
      <c r="AD66" s="66">
        <f t="shared" si="9"/>
        <v>0</v>
      </c>
      <c r="AE66" s="47"/>
      <c r="AF66" s="66">
        <f>IF(OR(AND((AG65-$D$993-SUM($C$8:AG$8)+SUMIFS($C66:AC66,$C$11:AC$11,"Payment"))&lt;=0,SUMIFS($C66:AD66,$C$11:AD$11,"Balance")=0,AD66=0),AG$8&gt;=AG65),AG65,
IF(SUMIFS($C66:AD66,$C$11:AD$11,"Balance")=0, $D$993+SUM($B$8:AG$8)-SUMIFS($C66:AC66,$C$11:AC$11,"Payment"),
AG$8))</f>
        <v>0</v>
      </c>
      <c r="AG66" s="66">
        <f t="shared" si="10"/>
        <v>0</v>
      </c>
      <c r="AH66" s="47"/>
      <c r="AI66" s="66">
        <f>IF(OR(AND((AJ65-$D$993-SUM($C$8:AJ$8)+SUMIFS($C66:AF66,$C$11:AF$11,"Payment"))&lt;=0,SUMIFS($C66:AG66,$C$11:AG$11,"Balance")=0,AG66=0),AJ$8&gt;=AJ65),AJ65,
IF(SUMIFS($C66:AG66,$C$11:AG$11,"Balance")=0, $D$993+SUM($B$8:AJ$8)-SUMIFS($C66:AF66,$C$11:AF$11,"Payment"),
AJ$8))</f>
        <v>0</v>
      </c>
      <c r="AJ66" s="66">
        <f t="shared" si="11"/>
        <v>0</v>
      </c>
      <c r="AK66" s="67"/>
    </row>
    <row r="67" spans="1:37" s="49" customFormat="1" ht="15.6">
      <c r="A67" s="65">
        <v>56</v>
      </c>
      <c r="B67" s="66">
        <f>IF(OR(AND((C66-$D$993-SUM($C$8:C$8))&lt;=0),C$8&gt;=C66),C66, C$8+$D$993)</f>
        <v>0</v>
      </c>
      <c r="C67" s="66">
        <f t="shared" si="0"/>
        <v>0</v>
      </c>
      <c r="D67" s="67"/>
      <c r="E67" s="66">
        <f>IF(OR(AND((F66-$D$993-SUM($C$8:F$8)+SUMIFS(B67:$C67,B$11:$C$11,"Payment"))&lt;=0,SUMIFS($C67:C67,$C$11:C$11,"Balance")=0,C67=0),F$8&gt;=F66),F66,
IF(SUMIFS($C67:C67,$C$11:C$11,"Balance")=0, $D$993+SUM($B$8:F$8)-SUMIFS(B67:$C67,B$11:$C$11,"Payment"),
F$8))</f>
        <v>0</v>
      </c>
      <c r="F67" s="66">
        <f t="shared" si="1"/>
        <v>0</v>
      </c>
      <c r="G67" s="67"/>
      <c r="H67" s="66">
        <f>IF(OR(AND((I66-$D$993-SUM($C$8:I$8)+SUMIFS($C67:E67,$C$11:E$11,"Payment"))&lt;=0,SUMIFS($C67:F67,$C$11:F$11,"Balance")=0,F67=0),I$8&gt;=I66),I66,
IF(SUMIFS($C67:F67,$C$11:F$11,"Balance")=0, $D$993+SUM($B$8:I$8)-SUMIFS($C67:E67,$C$11:E$11,"Payment"),
I$8))</f>
        <v>0</v>
      </c>
      <c r="I67" s="66">
        <f t="shared" si="2"/>
        <v>0</v>
      </c>
      <c r="J67" s="47"/>
      <c r="K67" s="66">
        <f>IF(OR(AND((L66-$D$993-SUM($C$8:L$8)+SUMIFS($C67:H67,$C$11:H$11,"Payment"))&lt;=0,SUMIFS($C67:I67,$C$11:I$11,"Balance")=0,I67=0),L$8&gt;=L66),L66,
IF(SUMIFS($C67:I67,$C$11:I$11,"Balance")=0, $D$993+SUM($B$8:L$8)-SUMIFS($C67:H67,$C$11:H$11,"Payment"),
L$8))</f>
        <v>0</v>
      </c>
      <c r="L67" s="66">
        <f t="shared" si="3"/>
        <v>0</v>
      </c>
      <c r="M67" s="47"/>
      <c r="N67" s="66">
        <f>IF(OR(AND((O66-$D$993-SUM($C$8:O$8)+SUMIFS($C67:K67,$C$11:K$11,"Payment"))&lt;=0,SUMIFS($C67:L67,$C$11:L$11,"Balance")=0,L67=0),O$8&gt;=O66),O66,
IF(SUMIFS($C67:L67,$C$11:L$11,"Balance")=0, $D$993+SUM($B$8:O$8)-SUMIFS($C67:K67,$C$11:K$11,"Payment"),
O$8))</f>
        <v>0</v>
      </c>
      <c r="O67" s="66">
        <f t="shared" si="4"/>
        <v>0</v>
      </c>
      <c r="P67" s="47"/>
      <c r="Q67" s="66">
        <f>IF(OR(AND((R66-$D$993-SUM($C$8:R$8)+SUMIFS($C67:N67,$C$11:N$11,"Payment"))&lt;=0,SUMIFS($C67:O67,$C$11:O$11,"Balance")=0,O67=0),R$8&gt;=R66),R66,
IF(SUMIFS($C67:O67,$C$11:O$11,"Balance")=0, $D$993+SUM($B$8:R$8)-SUMIFS($C67:N67,$C$11:N$11,"Payment"),
R$8))</f>
        <v>0</v>
      </c>
      <c r="R67" s="66">
        <f t="shared" si="5"/>
        <v>0</v>
      </c>
      <c r="S67" s="47"/>
      <c r="T67" s="66">
        <f>IF(OR(AND((U66-$D$993-SUM($C$8:U$8)+SUMIFS($C67:Q67,$C$11:Q$11,"Payment"))&lt;=0,SUMIFS($C67:R67,$C$11:R$11,"Balance")=0,R67=0),U$8&gt;=U66),U66,
IF(SUMIFS($C67:R67,$C$11:R$11,"Balance")=0, $D$993+SUM($B$8:U$8)-SUMIFS($C67:Q67,$C$11:Q$11,"Payment"),
U$8))</f>
        <v>0</v>
      </c>
      <c r="U67" s="66">
        <f t="shared" si="6"/>
        <v>0</v>
      </c>
      <c r="V67" s="47"/>
      <c r="W67" s="66">
        <f>IF(OR(AND((X66-$D$993-SUM($C$8:X$8)+SUMIFS($C67:T67,$C$11:T$11,"Payment"))&lt;=0,SUMIFS($C67:U67,$C$11:U$11,"Balance")=0,U67=0),X$8&gt;=X66),X66,
IF(SUMIFS($C67:U67,$C$11:U$11,"Balance")=0, $D$993+SUM($B$8:X$8)-SUMIFS($C67:T67,$C$11:T$11,"Payment"),
X$8))</f>
        <v>0</v>
      </c>
      <c r="X67" s="66">
        <f t="shared" si="7"/>
        <v>0</v>
      </c>
      <c r="Y67" s="47"/>
      <c r="Z67" s="66">
        <f>IF(OR(AND((AA66-$D$993-SUM($C$8:AA$8)+SUMIFS($C67:W67,$C$11:W$11,"Payment"))&lt;=0,SUMIFS($C67:X67,$C$11:X$11,"Balance")=0,X67=0),AA$8&gt;=AA66),AA66,
IF(SUMIFS($C67:X67,$C$11:X$11,"Balance")=0, $D$993+SUM($B$8:AA$8)-SUMIFS($C67:W67,$C$11:W$11,"Payment"),
AA$8))</f>
        <v>0</v>
      </c>
      <c r="AA67" s="66">
        <f t="shared" si="8"/>
        <v>0</v>
      </c>
      <c r="AB67" s="47"/>
      <c r="AC67" s="66">
        <f>IF(OR(AND((AD66-$D$993-SUM($C$8:AD$8)+SUMIFS($C67:Z67,$C$11:Z$11,"Payment"))&lt;=0,SUMIFS($C67:AA67,$C$11:AA$11,"Balance")=0,AA67=0),AD$8&gt;=AD66),AD66,
IF(SUMIFS($C67:AA67,$C$11:AA$11,"Balance")=0, $D$993+SUM($B$8:AD$8)-SUMIFS($C67:Z67,$C$11:Z$11,"Payment"),
AD$8))</f>
        <v>0</v>
      </c>
      <c r="AD67" s="66">
        <f t="shared" si="9"/>
        <v>0</v>
      </c>
      <c r="AE67" s="47"/>
      <c r="AF67" s="66">
        <f>IF(OR(AND((AG66-$D$993-SUM($C$8:AG$8)+SUMIFS($C67:AC67,$C$11:AC$11,"Payment"))&lt;=0,SUMIFS($C67:AD67,$C$11:AD$11,"Balance")=0,AD67=0),AG$8&gt;=AG66),AG66,
IF(SUMIFS($C67:AD67,$C$11:AD$11,"Balance")=0, $D$993+SUM($B$8:AG$8)-SUMIFS($C67:AC67,$C$11:AC$11,"Payment"),
AG$8))</f>
        <v>0</v>
      </c>
      <c r="AG67" s="66">
        <f t="shared" si="10"/>
        <v>0</v>
      </c>
      <c r="AH67" s="47"/>
      <c r="AI67" s="66">
        <f>IF(OR(AND((AJ66-$D$993-SUM($C$8:AJ$8)+SUMIFS($C67:AF67,$C$11:AF$11,"Payment"))&lt;=0,SUMIFS($C67:AG67,$C$11:AG$11,"Balance")=0,AG67=0),AJ$8&gt;=AJ66),AJ66,
IF(SUMIFS($C67:AG67,$C$11:AG$11,"Balance")=0, $D$993+SUM($B$8:AJ$8)-SUMIFS($C67:AF67,$C$11:AF$11,"Payment"),
AJ$8))</f>
        <v>0</v>
      </c>
      <c r="AJ67" s="66">
        <f t="shared" si="11"/>
        <v>0</v>
      </c>
      <c r="AK67" s="67"/>
    </row>
    <row r="68" spans="1:37" s="49" customFormat="1" ht="15.6">
      <c r="A68" s="65">
        <v>57</v>
      </c>
      <c r="B68" s="66">
        <f>IF(OR(AND((C67-$D$993-SUM($C$8:C$8))&lt;=0),C$8&gt;=C67),C67, C$8+$D$993)</f>
        <v>0</v>
      </c>
      <c r="C68" s="66">
        <f t="shared" si="0"/>
        <v>0</v>
      </c>
      <c r="D68" s="67"/>
      <c r="E68" s="66">
        <f>IF(OR(AND((F67-$D$993-SUM($C$8:F$8)+SUMIFS(B68:$C68,B$11:$C$11,"Payment"))&lt;=0,SUMIFS($C68:C68,$C$11:C$11,"Balance")=0,C68=0),F$8&gt;=F67),F67,
IF(SUMIFS($C68:C68,$C$11:C$11,"Balance")=0, $D$993+SUM($B$8:F$8)-SUMIFS(B68:$C68,B$11:$C$11,"Payment"),
F$8))</f>
        <v>0</v>
      </c>
      <c r="F68" s="66">
        <f t="shared" si="1"/>
        <v>0</v>
      </c>
      <c r="G68" s="67"/>
      <c r="H68" s="66">
        <f>IF(OR(AND((I67-$D$993-SUM($C$8:I$8)+SUMIFS($C68:E68,$C$11:E$11,"Payment"))&lt;=0,SUMIFS($C68:F68,$C$11:F$11,"Balance")=0,F68=0),I$8&gt;=I67),I67,
IF(SUMIFS($C68:F68,$C$11:F$11,"Balance")=0, $D$993+SUM($B$8:I$8)-SUMIFS($C68:E68,$C$11:E$11,"Payment"),
I$8))</f>
        <v>0</v>
      </c>
      <c r="I68" s="66">
        <f t="shared" si="2"/>
        <v>0</v>
      </c>
      <c r="J68" s="47"/>
      <c r="K68" s="66">
        <f>IF(OR(AND((L67-$D$993-SUM($C$8:L$8)+SUMIFS($C68:H68,$C$11:H$11,"Payment"))&lt;=0,SUMIFS($C68:I68,$C$11:I$11,"Balance")=0,I68=0),L$8&gt;=L67),L67,
IF(SUMIFS($C68:I68,$C$11:I$11,"Balance")=0, $D$993+SUM($B$8:L$8)-SUMIFS($C68:H68,$C$11:H$11,"Payment"),
L$8))</f>
        <v>0</v>
      </c>
      <c r="L68" s="66">
        <f t="shared" si="3"/>
        <v>0</v>
      </c>
      <c r="M68" s="47"/>
      <c r="N68" s="66">
        <f>IF(OR(AND((O67-$D$993-SUM($C$8:O$8)+SUMIFS($C68:K68,$C$11:K$11,"Payment"))&lt;=0,SUMIFS($C68:L68,$C$11:L$11,"Balance")=0,L68=0),O$8&gt;=O67),O67,
IF(SUMIFS($C68:L68,$C$11:L$11,"Balance")=0, $D$993+SUM($B$8:O$8)-SUMIFS($C68:K68,$C$11:K$11,"Payment"),
O$8))</f>
        <v>0</v>
      </c>
      <c r="O68" s="66">
        <f t="shared" si="4"/>
        <v>0</v>
      </c>
      <c r="P68" s="47"/>
      <c r="Q68" s="66">
        <f>IF(OR(AND((R67-$D$993-SUM($C$8:R$8)+SUMIFS($C68:N68,$C$11:N$11,"Payment"))&lt;=0,SUMIFS($C68:O68,$C$11:O$11,"Balance")=0,O68=0),R$8&gt;=R67),R67,
IF(SUMIFS($C68:O68,$C$11:O$11,"Balance")=0, $D$993+SUM($B$8:R$8)-SUMIFS($C68:N68,$C$11:N$11,"Payment"),
R$8))</f>
        <v>0</v>
      </c>
      <c r="R68" s="66">
        <f t="shared" si="5"/>
        <v>0</v>
      </c>
      <c r="S68" s="47"/>
      <c r="T68" s="66">
        <f>IF(OR(AND((U67-$D$993-SUM($C$8:U$8)+SUMIFS($C68:Q68,$C$11:Q$11,"Payment"))&lt;=0,SUMIFS($C68:R68,$C$11:R$11,"Balance")=0,R68=0),U$8&gt;=U67),U67,
IF(SUMIFS($C68:R68,$C$11:R$11,"Balance")=0, $D$993+SUM($B$8:U$8)-SUMIFS($C68:Q68,$C$11:Q$11,"Payment"),
U$8))</f>
        <v>0</v>
      </c>
      <c r="U68" s="66">
        <f t="shared" si="6"/>
        <v>0</v>
      </c>
      <c r="V68" s="47"/>
      <c r="W68" s="66">
        <f>IF(OR(AND((X67-$D$993-SUM($C$8:X$8)+SUMIFS($C68:T68,$C$11:T$11,"Payment"))&lt;=0,SUMIFS($C68:U68,$C$11:U$11,"Balance")=0,U68=0),X$8&gt;=X67),X67,
IF(SUMIFS($C68:U68,$C$11:U$11,"Balance")=0, $D$993+SUM($B$8:X$8)-SUMIFS($C68:T68,$C$11:T$11,"Payment"),
X$8))</f>
        <v>0</v>
      </c>
      <c r="X68" s="66">
        <f t="shared" si="7"/>
        <v>0</v>
      </c>
      <c r="Y68" s="47"/>
      <c r="Z68" s="66">
        <f>IF(OR(AND((AA67-$D$993-SUM($C$8:AA$8)+SUMIFS($C68:W68,$C$11:W$11,"Payment"))&lt;=0,SUMIFS($C68:X68,$C$11:X$11,"Balance")=0,X68=0),AA$8&gt;=AA67),AA67,
IF(SUMIFS($C68:X68,$C$11:X$11,"Balance")=0, $D$993+SUM($B$8:AA$8)-SUMIFS($C68:W68,$C$11:W$11,"Payment"),
AA$8))</f>
        <v>0</v>
      </c>
      <c r="AA68" s="66">
        <f t="shared" si="8"/>
        <v>0</v>
      </c>
      <c r="AB68" s="47"/>
      <c r="AC68" s="66">
        <f>IF(OR(AND((AD67-$D$993-SUM($C$8:AD$8)+SUMIFS($C68:Z68,$C$11:Z$11,"Payment"))&lt;=0,SUMIFS($C68:AA68,$C$11:AA$11,"Balance")=0,AA68=0),AD$8&gt;=AD67),AD67,
IF(SUMIFS($C68:AA68,$C$11:AA$11,"Balance")=0, $D$993+SUM($B$8:AD$8)-SUMIFS($C68:Z68,$C$11:Z$11,"Payment"),
AD$8))</f>
        <v>0</v>
      </c>
      <c r="AD68" s="66">
        <f t="shared" si="9"/>
        <v>0</v>
      </c>
      <c r="AE68" s="47"/>
      <c r="AF68" s="66">
        <f>IF(OR(AND((AG67-$D$993-SUM($C$8:AG$8)+SUMIFS($C68:AC68,$C$11:AC$11,"Payment"))&lt;=0,SUMIFS($C68:AD68,$C$11:AD$11,"Balance")=0,AD68=0),AG$8&gt;=AG67),AG67,
IF(SUMIFS($C68:AD68,$C$11:AD$11,"Balance")=0, $D$993+SUM($B$8:AG$8)-SUMIFS($C68:AC68,$C$11:AC$11,"Payment"),
AG$8))</f>
        <v>0</v>
      </c>
      <c r="AG68" s="66">
        <f t="shared" si="10"/>
        <v>0</v>
      </c>
      <c r="AH68" s="47"/>
      <c r="AI68" s="66">
        <f>IF(OR(AND((AJ67-$D$993-SUM($C$8:AJ$8)+SUMIFS($C68:AF68,$C$11:AF$11,"Payment"))&lt;=0,SUMIFS($C68:AG68,$C$11:AG$11,"Balance")=0,AG68=0),AJ$8&gt;=AJ67),AJ67,
IF(SUMIFS($C68:AG68,$C$11:AG$11,"Balance")=0, $D$993+SUM($B$8:AJ$8)-SUMIFS($C68:AF68,$C$11:AF$11,"Payment"),
AJ$8))</f>
        <v>0</v>
      </c>
      <c r="AJ68" s="66">
        <f t="shared" si="11"/>
        <v>0</v>
      </c>
      <c r="AK68" s="67"/>
    </row>
    <row r="69" spans="1:37" s="49" customFormat="1" ht="15.6">
      <c r="A69" s="65">
        <v>58</v>
      </c>
      <c r="B69" s="66">
        <f>IF(OR(AND((C68-$D$993-SUM($C$8:C$8))&lt;=0),C$8&gt;=C68),C68, C$8+$D$993)</f>
        <v>0</v>
      </c>
      <c r="C69" s="66">
        <f t="shared" si="0"/>
        <v>0</v>
      </c>
      <c r="D69" s="67"/>
      <c r="E69" s="66">
        <f>IF(OR(AND((F68-$D$993-SUM($C$8:F$8)+SUMIFS(B69:$C69,B$11:$C$11,"Payment"))&lt;=0,SUMIFS($C69:C69,$C$11:C$11,"Balance")=0,C69=0),F$8&gt;=F68),F68,
IF(SUMIFS($C69:C69,$C$11:C$11,"Balance")=0, $D$993+SUM($B$8:F$8)-SUMIFS(B69:$C69,B$11:$C$11,"Payment"),
F$8))</f>
        <v>0</v>
      </c>
      <c r="F69" s="66">
        <f t="shared" si="1"/>
        <v>0</v>
      </c>
      <c r="G69" s="67"/>
      <c r="H69" s="66">
        <f>IF(OR(AND((I68-$D$993-SUM($C$8:I$8)+SUMIFS($C69:E69,$C$11:E$11,"Payment"))&lt;=0,SUMIFS($C69:F69,$C$11:F$11,"Balance")=0,F69=0),I$8&gt;=I68),I68,
IF(SUMIFS($C69:F69,$C$11:F$11,"Balance")=0, $D$993+SUM($B$8:I$8)-SUMIFS($C69:E69,$C$11:E$11,"Payment"),
I$8))</f>
        <v>0</v>
      </c>
      <c r="I69" s="66">
        <f t="shared" si="2"/>
        <v>0</v>
      </c>
      <c r="J69" s="47"/>
      <c r="K69" s="66">
        <f>IF(OR(AND((L68-$D$993-SUM($C$8:L$8)+SUMIFS($C69:H69,$C$11:H$11,"Payment"))&lt;=0,SUMIFS($C69:I69,$C$11:I$11,"Balance")=0,I69=0),L$8&gt;=L68),L68,
IF(SUMIFS($C69:I69,$C$11:I$11,"Balance")=0, $D$993+SUM($B$8:L$8)-SUMIFS($C69:H69,$C$11:H$11,"Payment"),
L$8))</f>
        <v>0</v>
      </c>
      <c r="L69" s="66">
        <f t="shared" si="3"/>
        <v>0</v>
      </c>
      <c r="M69" s="47"/>
      <c r="N69" s="66">
        <f>IF(OR(AND((O68-$D$993-SUM($C$8:O$8)+SUMIFS($C69:K69,$C$11:K$11,"Payment"))&lt;=0,SUMIFS($C69:L69,$C$11:L$11,"Balance")=0,L69=0),O$8&gt;=O68),O68,
IF(SUMIFS($C69:L69,$C$11:L$11,"Balance")=0, $D$993+SUM($B$8:O$8)-SUMIFS($C69:K69,$C$11:K$11,"Payment"),
O$8))</f>
        <v>0</v>
      </c>
      <c r="O69" s="66">
        <f t="shared" si="4"/>
        <v>0</v>
      </c>
      <c r="P69" s="47"/>
      <c r="Q69" s="66">
        <f>IF(OR(AND((R68-$D$993-SUM($C$8:R$8)+SUMIFS($C69:N69,$C$11:N$11,"Payment"))&lt;=0,SUMIFS($C69:O69,$C$11:O$11,"Balance")=0,O69=0),R$8&gt;=R68),R68,
IF(SUMIFS($C69:O69,$C$11:O$11,"Balance")=0, $D$993+SUM($B$8:R$8)-SUMIFS($C69:N69,$C$11:N$11,"Payment"),
R$8))</f>
        <v>0</v>
      </c>
      <c r="R69" s="66">
        <f t="shared" si="5"/>
        <v>0</v>
      </c>
      <c r="S69" s="47"/>
      <c r="T69" s="66">
        <f>IF(OR(AND((U68-$D$993-SUM($C$8:U$8)+SUMIFS($C69:Q69,$C$11:Q$11,"Payment"))&lt;=0,SUMIFS($C69:R69,$C$11:R$11,"Balance")=0,R69=0),U$8&gt;=U68),U68,
IF(SUMIFS($C69:R69,$C$11:R$11,"Balance")=0, $D$993+SUM($B$8:U$8)-SUMIFS($C69:Q69,$C$11:Q$11,"Payment"),
U$8))</f>
        <v>0</v>
      </c>
      <c r="U69" s="66">
        <f t="shared" si="6"/>
        <v>0</v>
      </c>
      <c r="V69" s="47"/>
      <c r="W69" s="66">
        <f>IF(OR(AND((X68-$D$993-SUM($C$8:X$8)+SUMIFS($C69:T69,$C$11:T$11,"Payment"))&lt;=0,SUMIFS($C69:U69,$C$11:U$11,"Balance")=0,U69=0),X$8&gt;=X68),X68,
IF(SUMIFS($C69:U69,$C$11:U$11,"Balance")=0, $D$993+SUM($B$8:X$8)-SUMIFS($C69:T69,$C$11:T$11,"Payment"),
X$8))</f>
        <v>0</v>
      </c>
      <c r="X69" s="66">
        <f t="shared" si="7"/>
        <v>0</v>
      </c>
      <c r="Y69" s="47"/>
      <c r="Z69" s="66">
        <f>IF(OR(AND((AA68-$D$993-SUM($C$8:AA$8)+SUMIFS($C69:W69,$C$11:W$11,"Payment"))&lt;=0,SUMIFS($C69:X69,$C$11:X$11,"Balance")=0,X69=0),AA$8&gt;=AA68),AA68,
IF(SUMIFS($C69:X69,$C$11:X$11,"Balance")=0, $D$993+SUM($B$8:AA$8)-SUMIFS($C69:W69,$C$11:W$11,"Payment"),
AA$8))</f>
        <v>0</v>
      </c>
      <c r="AA69" s="66">
        <f t="shared" si="8"/>
        <v>0</v>
      </c>
      <c r="AB69" s="47"/>
      <c r="AC69" s="66">
        <f>IF(OR(AND((AD68-$D$993-SUM($C$8:AD$8)+SUMIFS($C69:Z69,$C$11:Z$11,"Payment"))&lt;=0,SUMIFS($C69:AA69,$C$11:AA$11,"Balance")=0,AA69=0),AD$8&gt;=AD68),AD68,
IF(SUMIFS($C69:AA69,$C$11:AA$11,"Balance")=0, $D$993+SUM($B$8:AD$8)-SUMIFS($C69:Z69,$C$11:Z$11,"Payment"),
AD$8))</f>
        <v>0</v>
      </c>
      <c r="AD69" s="66">
        <f t="shared" si="9"/>
        <v>0</v>
      </c>
      <c r="AE69" s="47"/>
      <c r="AF69" s="66">
        <f>IF(OR(AND((AG68-$D$993-SUM($C$8:AG$8)+SUMIFS($C69:AC69,$C$11:AC$11,"Payment"))&lt;=0,SUMIFS($C69:AD69,$C$11:AD$11,"Balance")=0,AD69=0),AG$8&gt;=AG68),AG68,
IF(SUMIFS($C69:AD69,$C$11:AD$11,"Balance")=0, $D$993+SUM($B$8:AG$8)-SUMIFS($C69:AC69,$C$11:AC$11,"Payment"),
AG$8))</f>
        <v>0</v>
      </c>
      <c r="AG69" s="66">
        <f t="shared" si="10"/>
        <v>0</v>
      </c>
      <c r="AH69" s="47"/>
      <c r="AI69" s="66">
        <f>IF(OR(AND((AJ68-$D$993-SUM($C$8:AJ$8)+SUMIFS($C69:AF69,$C$11:AF$11,"Payment"))&lt;=0,SUMIFS($C69:AG69,$C$11:AG$11,"Balance")=0,AG69=0),AJ$8&gt;=AJ68),AJ68,
IF(SUMIFS($C69:AG69,$C$11:AG$11,"Balance")=0, $D$993+SUM($B$8:AJ$8)-SUMIFS($C69:AF69,$C$11:AF$11,"Payment"),
AJ$8))</f>
        <v>0</v>
      </c>
      <c r="AJ69" s="66">
        <f t="shared" si="11"/>
        <v>0</v>
      </c>
      <c r="AK69" s="67"/>
    </row>
    <row r="70" spans="1:37" s="49" customFormat="1" ht="15.6">
      <c r="A70" s="65">
        <v>59</v>
      </c>
      <c r="B70" s="66">
        <f>IF(OR(AND((C69-$D$993-SUM($C$8:C$8))&lt;=0),C$8&gt;=C69),C69, C$8+$D$993)</f>
        <v>0</v>
      </c>
      <c r="C70" s="66">
        <f t="shared" si="0"/>
        <v>0</v>
      </c>
      <c r="D70" s="67"/>
      <c r="E70" s="66">
        <f>IF(OR(AND((F69-$D$993-SUM($C$8:F$8)+SUMIFS(B70:$C70,B$11:$C$11,"Payment"))&lt;=0,SUMIFS($C70:C70,$C$11:C$11,"Balance")=0,C70=0),F$8&gt;=F69),F69,
IF(SUMIFS($C70:C70,$C$11:C$11,"Balance")=0, $D$993+SUM($B$8:F$8)-SUMIFS(B70:$C70,B$11:$C$11,"Payment"),
F$8))</f>
        <v>0</v>
      </c>
      <c r="F70" s="66">
        <f t="shared" si="1"/>
        <v>0</v>
      </c>
      <c r="G70" s="67"/>
      <c r="H70" s="66">
        <f>IF(OR(AND((I69-$D$993-SUM($C$8:I$8)+SUMIFS($C70:E70,$C$11:E$11,"Payment"))&lt;=0,SUMIFS($C70:F70,$C$11:F$11,"Balance")=0,F70=0),I$8&gt;=I69),I69,
IF(SUMIFS($C70:F70,$C$11:F$11,"Balance")=0, $D$993+SUM($B$8:I$8)-SUMIFS($C70:E70,$C$11:E$11,"Payment"),
I$8))</f>
        <v>0</v>
      </c>
      <c r="I70" s="66">
        <f t="shared" si="2"/>
        <v>0</v>
      </c>
      <c r="J70" s="47"/>
      <c r="K70" s="66">
        <f>IF(OR(AND((L69-$D$993-SUM($C$8:L$8)+SUMIFS($C70:H70,$C$11:H$11,"Payment"))&lt;=0,SUMIFS($C70:I70,$C$11:I$11,"Balance")=0,I70=0),L$8&gt;=L69),L69,
IF(SUMIFS($C70:I70,$C$11:I$11,"Balance")=0, $D$993+SUM($B$8:L$8)-SUMIFS($C70:H70,$C$11:H$11,"Payment"),
L$8))</f>
        <v>0</v>
      </c>
      <c r="L70" s="66">
        <f t="shared" si="3"/>
        <v>0</v>
      </c>
      <c r="M70" s="47"/>
      <c r="N70" s="66">
        <f>IF(OR(AND((O69-$D$993-SUM($C$8:O$8)+SUMIFS($C70:K70,$C$11:K$11,"Payment"))&lt;=0,SUMIFS($C70:L70,$C$11:L$11,"Balance")=0,L70=0),O$8&gt;=O69),O69,
IF(SUMIFS($C70:L70,$C$11:L$11,"Balance")=0, $D$993+SUM($B$8:O$8)-SUMIFS($C70:K70,$C$11:K$11,"Payment"),
O$8))</f>
        <v>0</v>
      </c>
      <c r="O70" s="66">
        <f t="shared" si="4"/>
        <v>0</v>
      </c>
      <c r="P70" s="47"/>
      <c r="Q70" s="66">
        <f>IF(OR(AND((R69-$D$993-SUM($C$8:R$8)+SUMIFS($C70:N70,$C$11:N$11,"Payment"))&lt;=0,SUMIFS($C70:O70,$C$11:O$11,"Balance")=0,O70=0),R$8&gt;=R69),R69,
IF(SUMIFS($C70:O70,$C$11:O$11,"Balance")=0, $D$993+SUM($B$8:R$8)-SUMIFS($C70:N70,$C$11:N$11,"Payment"),
R$8))</f>
        <v>0</v>
      </c>
      <c r="R70" s="66">
        <f t="shared" si="5"/>
        <v>0</v>
      </c>
      <c r="S70" s="47"/>
      <c r="T70" s="66">
        <f>IF(OR(AND((U69-$D$993-SUM($C$8:U$8)+SUMIFS($C70:Q70,$C$11:Q$11,"Payment"))&lt;=0,SUMIFS($C70:R70,$C$11:R$11,"Balance")=0,R70=0),U$8&gt;=U69),U69,
IF(SUMIFS($C70:R70,$C$11:R$11,"Balance")=0, $D$993+SUM($B$8:U$8)-SUMIFS($C70:Q70,$C$11:Q$11,"Payment"),
U$8))</f>
        <v>0</v>
      </c>
      <c r="U70" s="66">
        <f t="shared" si="6"/>
        <v>0</v>
      </c>
      <c r="V70" s="47"/>
      <c r="W70" s="66">
        <f>IF(OR(AND((X69-$D$993-SUM($C$8:X$8)+SUMIFS($C70:T70,$C$11:T$11,"Payment"))&lt;=0,SUMIFS($C70:U70,$C$11:U$11,"Balance")=0,U70=0),X$8&gt;=X69),X69,
IF(SUMIFS($C70:U70,$C$11:U$11,"Balance")=0, $D$993+SUM($B$8:X$8)-SUMIFS($C70:T70,$C$11:T$11,"Payment"),
X$8))</f>
        <v>0</v>
      </c>
      <c r="X70" s="66">
        <f t="shared" si="7"/>
        <v>0</v>
      </c>
      <c r="Y70" s="47"/>
      <c r="Z70" s="66">
        <f>IF(OR(AND((AA69-$D$993-SUM($C$8:AA$8)+SUMIFS($C70:W70,$C$11:W$11,"Payment"))&lt;=0,SUMIFS($C70:X70,$C$11:X$11,"Balance")=0,X70=0),AA$8&gt;=AA69),AA69,
IF(SUMIFS($C70:X70,$C$11:X$11,"Balance")=0, $D$993+SUM($B$8:AA$8)-SUMIFS($C70:W70,$C$11:W$11,"Payment"),
AA$8))</f>
        <v>0</v>
      </c>
      <c r="AA70" s="66">
        <f t="shared" si="8"/>
        <v>0</v>
      </c>
      <c r="AB70" s="47"/>
      <c r="AC70" s="66">
        <f>IF(OR(AND((AD69-$D$993-SUM($C$8:AD$8)+SUMIFS($C70:Z70,$C$11:Z$11,"Payment"))&lt;=0,SUMIFS($C70:AA70,$C$11:AA$11,"Balance")=0,AA70=0),AD$8&gt;=AD69),AD69,
IF(SUMIFS($C70:AA70,$C$11:AA$11,"Balance")=0, $D$993+SUM($B$8:AD$8)-SUMIFS($C70:Z70,$C$11:Z$11,"Payment"),
AD$8))</f>
        <v>0</v>
      </c>
      <c r="AD70" s="66">
        <f t="shared" si="9"/>
        <v>0</v>
      </c>
      <c r="AE70" s="47"/>
      <c r="AF70" s="66">
        <f>IF(OR(AND((AG69-$D$993-SUM($C$8:AG$8)+SUMIFS($C70:AC70,$C$11:AC$11,"Payment"))&lt;=0,SUMIFS($C70:AD70,$C$11:AD$11,"Balance")=0,AD70=0),AG$8&gt;=AG69),AG69,
IF(SUMIFS($C70:AD70,$C$11:AD$11,"Balance")=0, $D$993+SUM($B$8:AG$8)-SUMIFS($C70:AC70,$C$11:AC$11,"Payment"),
AG$8))</f>
        <v>0</v>
      </c>
      <c r="AG70" s="66">
        <f t="shared" si="10"/>
        <v>0</v>
      </c>
      <c r="AH70" s="47"/>
      <c r="AI70" s="66">
        <f>IF(OR(AND((AJ69-$D$993-SUM($C$8:AJ$8)+SUMIFS($C70:AF70,$C$11:AF$11,"Payment"))&lt;=0,SUMIFS($C70:AG70,$C$11:AG$11,"Balance")=0,AG70=0),AJ$8&gt;=AJ69),AJ69,
IF(SUMIFS($C70:AG70,$C$11:AG$11,"Balance")=0, $D$993+SUM($B$8:AJ$8)-SUMIFS($C70:AF70,$C$11:AF$11,"Payment"),
AJ$8))</f>
        <v>0</v>
      </c>
      <c r="AJ70" s="66">
        <f t="shared" si="11"/>
        <v>0</v>
      </c>
      <c r="AK70" s="67"/>
    </row>
    <row r="71" spans="1:37" s="49" customFormat="1" ht="15.6">
      <c r="A71" s="65">
        <v>60</v>
      </c>
      <c r="B71" s="66">
        <f>IF(OR(AND((C70-$D$993-SUM($C$8:C$8))&lt;=0),C$8&gt;=C70),C70, C$8+$D$993)</f>
        <v>0</v>
      </c>
      <c r="C71" s="66">
        <f t="shared" si="0"/>
        <v>0</v>
      </c>
      <c r="D71" s="67"/>
      <c r="E71" s="66">
        <f>IF(OR(AND((F70-$D$993-SUM($C$8:F$8)+SUMIFS(B71:$C71,B$11:$C$11,"Payment"))&lt;=0,SUMIFS($C71:C71,$C$11:C$11,"Balance")=0,C71=0),F$8&gt;=F70),F70,
IF(SUMIFS($C71:C71,$C$11:C$11,"Balance")=0, $D$993+SUM($B$8:F$8)-SUMIFS(B71:$C71,B$11:$C$11,"Payment"),
F$8))</f>
        <v>0</v>
      </c>
      <c r="F71" s="66">
        <f t="shared" si="1"/>
        <v>0</v>
      </c>
      <c r="G71" s="67"/>
      <c r="H71" s="66">
        <f>IF(OR(AND((I70-$D$993-SUM($C$8:I$8)+SUMIFS($C71:E71,$C$11:E$11,"Payment"))&lt;=0,SUMIFS($C71:F71,$C$11:F$11,"Balance")=0,F71=0),I$8&gt;=I70),I70,
IF(SUMIFS($C71:F71,$C$11:F$11,"Balance")=0, $D$993+SUM($B$8:I$8)-SUMIFS($C71:E71,$C$11:E$11,"Payment"),
I$8))</f>
        <v>0</v>
      </c>
      <c r="I71" s="66">
        <f t="shared" si="2"/>
        <v>0</v>
      </c>
      <c r="J71" s="47"/>
      <c r="K71" s="66">
        <f>IF(OR(AND((L70-$D$993-SUM($C$8:L$8)+SUMIFS($C71:H71,$C$11:H$11,"Payment"))&lt;=0,SUMIFS($C71:I71,$C$11:I$11,"Balance")=0,I71=0),L$8&gt;=L70),L70,
IF(SUMIFS($C71:I71,$C$11:I$11,"Balance")=0, $D$993+SUM($B$8:L$8)-SUMIFS($C71:H71,$C$11:H$11,"Payment"),
L$8))</f>
        <v>0</v>
      </c>
      <c r="L71" s="66">
        <f t="shared" si="3"/>
        <v>0</v>
      </c>
      <c r="M71" s="47"/>
      <c r="N71" s="66">
        <f>IF(OR(AND((O70-$D$993-SUM($C$8:O$8)+SUMIFS($C71:K71,$C$11:K$11,"Payment"))&lt;=0,SUMIFS($C71:L71,$C$11:L$11,"Balance")=0,L71=0),O$8&gt;=O70),O70,
IF(SUMIFS($C71:L71,$C$11:L$11,"Balance")=0, $D$993+SUM($B$8:O$8)-SUMIFS($C71:K71,$C$11:K$11,"Payment"),
O$8))</f>
        <v>0</v>
      </c>
      <c r="O71" s="66">
        <f t="shared" si="4"/>
        <v>0</v>
      </c>
      <c r="P71" s="47"/>
      <c r="Q71" s="66">
        <f>IF(OR(AND((R70-$D$993-SUM($C$8:R$8)+SUMIFS($C71:N71,$C$11:N$11,"Payment"))&lt;=0,SUMIFS($C71:O71,$C$11:O$11,"Balance")=0,O71=0),R$8&gt;=R70),R70,
IF(SUMIFS($C71:O71,$C$11:O$11,"Balance")=0, $D$993+SUM($B$8:R$8)-SUMIFS($C71:N71,$C$11:N$11,"Payment"),
R$8))</f>
        <v>0</v>
      </c>
      <c r="R71" s="66">
        <f t="shared" si="5"/>
        <v>0</v>
      </c>
      <c r="S71" s="47"/>
      <c r="T71" s="66">
        <f>IF(OR(AND((U70-$D$993-SUM($C$8:U$8)+SUMIFS($C71:Q71,$C$11:Q$11,"Payment"))&lt;=0,SUMIFS($C71:R71,$C$11:R$11,"Balance")=0,R71=0),U$8&gt;=U70),U70,
IF(SUMIFS($C71:R71,$C$11:R$11,"Balance")=0, $D$993+SUM($B$8:U$8)-SUMIFS($C71:Q71,$C$11:Q$11,"Payment"),
U$8))</f>
        <v>0</v>
      </c>
      <c r="U71" s="66">
        <f t="shared" si="6"/>
        <v>0</v>
      </c>
      <c r="V71" s="47"/>
      <c r="W71" s="66">
        <f>IF(OR(AND((X70-$D$993-SUM($C$8:X$8)+SUMIFS($C71:T71,$C$11:T$11,"Payment"))&lt;=0,SUMIFS($C71:U71,$C$11:U$11,"Balance")=0,U71=0),X$8&gt;=X70),X70,
IF(SUMIFS($C71:U71,$C$11:U$11,"Balance")=0, $D$993+SUM($B$8:X$8)-SUMIFS($C71:T71,$C$11:T$11,"Payment"),
X$8))</f>
        <v>0</v>
      </c>
      <c r="X71" s="66">
        <f t="shared" si="7"/>
        <v>0</v>
      </c>
      <c r="Y71" s="47"/>
      <c r="Z71" s="66">
        <f>IF(OR(AND((AA70-$D$993-SUM($C$8:AA$8)+SUMIFS($C71:W71,$C$11:W$11,"Payment"))&lt;=0,SUMIFS($C71:X71,$C$11:X$11,"Balance")=0,X71=0),AA$8&gt;=AA70),AA70,
IF(SUMIFS($C71:X71,$C$11:X$11,"Balance")=0, $D$993+SUM($B$8:AA$8)-SUMIFS($C71:W71,$C$11:W$11,"Payment"),
AA$8))</f>
        <v>0</v>
      </c>
      <c r="AA71" s="66">
        <f t="shared" si="8"/>
        <v>0</v>
      </c>
      <c r="AB71" s="47"/>
      <c r="AC71" s="66">
        <f>IF(OR(AND((AD70-$D$993-SUM($C$8:AD$8)+SUMIFS($C71:Z71,$C$11:Z$11,"Payment"))&lt;=0,SUMIFS($C71:AA71,$C$11:AA$11,"Balance")=0,AA71=0),AD$8&gt;=AD70),AD70,
IF(SUMIFS($C71:AA71,$C$11:AA$11,"Balance")=0, $D$993+SUM($B$8:AD$8)-SUMIFS($C71:Z71,$C$11:Z$11,"Payment"),
AD$8))</f>
        <v>0</v>
      </c>
      <c r="AD71" s="66">
        <f t="shared" si="9"/>
        <v>0</v>
      </c>
      <c r="AE71" s="47"/>
      <c r="AF71" s="66">
        <f>IF(OR(AND((AG70-$D$993-SUM($C$8:AG$8)+SUMIFS($C71:AC71,$C$11:AC$11,"Payment"))&lt;=0,SUMIFS($C71:AD71,$C$11:AD$11,"Balance")=0,AD71=0),AG$8&gt;=AG70),AG70,
IF(SUMIFS($C71:AD71,$C$11:AD$11,"Balance")=0, $D$993+SUM($B$8:AG$8)-SUMIFS($C71:AC71,$C$11:AC$11,"Payment"),
AG$8))</f>
        <v>0</v>
      </c>
      <c r="AG71" s="66">
        <f t="shared" si="10"/>
        <v>0</v>
      </c>
      <c r="AH71" s="47"/>
      <c r="AI71" s="66">
        <f>IF(OR(AND((AJ70-$D$993-SUM($C$8:AJ$8)+SUMIFS($C71:AF71,$C$11:AF$11,"Payment"))&lt;=0,SUMIFS($C71:AG71,$C$11:AG$11,"Balance")=0,AG71=0),AJ$8&gt;=AJ70),AJ70,
IF(SUMIFS($C71:AG71,$C$11:AG$11,"Balance")=0, $D$993+SUM($B$8:AJ$8)-SUMIFS($C71:AF71,$C$11:AF$11,"Payment"),
AJ$8))</f>
        <v>0</v>
      </c>
      <c r="AJ71" s="66">
        <f t="shared" si="11"/>
        <v>0</v>
      </c>
      <c r="AK71" s="67"/>
    </row>
    <row r="72" spans="1:37" s="49" customFormat="1" ht="15.6">
      <c r="A72" s="65">
        <v>61</v>
      </c>
      <c r="B72" s="66">
        <f>IF(OR(AND((C71-$D$993-SUM($C$8:C$8))&lt;=0),C$8&gt;=C71),C71, C$8+$D$993)</f>
        <v>0</v>
      </c>
      <c r="C72" s="66">
        <f t="shared" si="0"/>
        <v>0</v>
      </c>
      <c r="D72" s="67"/>
      <c r="E72" s="66">
        <f>IF(OR(AND((F71-$D$993-SUM($C$8:F$8)+SUMIFS(B72:$C72,B$11:$C$11,"Payment"))&lt;=0,SUMIFS($C72:C72,$C$11:C$11,"Balance")=0,C72=0),F$8&gt;=F71),F71,
IF(SUMIFS($C72:C72,$C$11:C$11,"Balance")=0, $D$993+SUM($B$8:F$8)-SUMIFS(B72:$C72,B$11:$C$11,"Payment"),
F$8))</f>
        <v>0</v>
      </c>
      <c r="F72" s="66">
        <f t="shared" si="1"/>
        <v>0</v>
      </c>
      <c r="G72" s="67"/>
      <c r="H72" s="66">
        <f>IF(OR(AND((I71-$D$993-SUM($C$8:I$8)+SUMIFS($C72:E72,$C$11:E$11,"Payment"))&lt;=0,SUMIFS($C72:F72,$C$11:F$11,"Balance")=0,F72=0),I$8&gt;=I71),I71,
IF(SUMIFS($C72:F72,$C$11:F$11,"Balance")=0, $D$993+SUM($B$8:I$8)-SUMIFS($C72:E72,$C$11:E$11,"Payment"),
I$8))</f>
        <v>0</v>
      </c>
      <c r="I72" s="66">
        <f t="shared" si="2"/>
        <v>0</v>
      </c>
      <c r="J72" s="47"/>
      <c r="K72" s="66">
        <f>IF(OR(AND((L71-$D$993-SUM($C$8:L$8)+SUMIFS($C72:H72,$C$11:H$11,"Payment"))&lt;=0,SUMIFS($C72:I72,$C$11:I$11,"Balance")=0,I72=0),L$8&gt;=L71),L71,
IF(SUMIFS($C72:I72,$C$11:I$11,"Balance")=0, $D$993+SUM($B$8:L$8)-SUMIFS($C72:H72,$C$11:H$11,"Payment"),
L$8))</f>
        <v>0</v>
      </c>
      <c r="L72" s="66">
        <f t="shared" si="3"/>
        <v>0</v>
      </c>
      <c r="M72" s="47"/>
      <c r="N72" s="66">
        <f>IF(OR(AND((O71-$D$993-SUM($C$8:O$8)+SUMIFS($C72:K72,$C$11:K$11,"Payment"))&lt;=0,SUMIFS($C72:L72,$C$11:L$11,"Balance")=0,L72=0),O$8&gt;=O71),O71,
IF(SUMIFS($C72:L72,$C$11:L$11,"Balance")=0, $D$993+SUM($B$8:O$8)-SUMIFS($C72:K72,$C$11:K$11,"Payment"),
O$8))</f>
        <v>0</v>
      </c>
      <c r="O72" s="66">
        <f t="shared" si="4"/>
        <v>0</v>
      </c>
      <c r="P72" s="47"/>
      <c r="Q72" s="66">
        <f>IF(OR(AND((R71-$D$993-SUM($C$8:R$8)+SUMIFS($C72:N72,$C$11:N$11,"Payment"))&lt;=0,SUMIFS($C72:O72,$C$11:O$11,"Balance")=0,O72=0),R$8&gt;=R71),R71,
IF(SUMIFS($C72:O72,$C$11:O$11,"Balance")=0, $D$993+SUM($B$8:R$8)-SUMIFS($C72:N72,$C$11:N$11,"Payment"),
R$8))</f>
        <v>0</v>
      </c>
      <c r="R72" s="66">
        <f t="shared" si="5"/>
        <v>0</v>
      </c>
      <c r="S72" s="47"/>
      <c r="T72" s="66">
        <f>IF(OR(AND((U71-$D$993-SUM($C$8:U$8)+SUMIFS($C72:Q72,$C$11:Q$11,"Payment"))&lt;=0,SUMIFS($C72:R72,$C$11:R$11,"Balance")=0,R72=0),U$8&gt;=U71),U71,
IF(SUMIFS($C72:R72,$C$11:R$11,"Balance")=0, $D$993+SUM($B$8:U$8)-SUMIFS($C72:Q72,$C$11:Q$11,"Payment"),
U$8))</f>
        <v>0</v>
      </c>
      <c r="U72" s="66">
        <f t="shared" si="6"/>
        <v>0</v>
      </c>
      <c r="V72" s="47"/>
      <c r="W72" s="66">
        <f>IF(OR(AND((X71-$D$993-SUM($C$8:X$8)+SUMIFS($C72:T72,$C$11:T$11,"Payment"))&lt;=0,SUMIFS($C72:U72,$C$11:U$11,"Balance")=0,U72=0),X$8&gt;=X71),X71,
IF(SUMIFS($C72:U72,$C$11:U$11,"Balance")=0, $D$993+SUM($B$8:X$8)-SUMIFS($C72:T72,$C$11:T$11,"Payment"),
X$8))</f>
        <v>0</v>
      </c>
      <c r="X72" s="66">
        <f t="shared" si="7"/>
        <v>0</v>
      </c>
      <c r="Y72" s="47"/>
      <c r="Z72" s="66">
        <f>IF(OR(AND((AA71-$D$993-SUM($C$8:AA$8)+SUMIFS($C72:W72,$C$11:W$11,"Payment"))&lt;=0,SUMIFS($C72:X72,$C$11:X$11,"Balance")=0,X72=0),AA$8&gt;=AA71),AA71,
IF(SUMIFS($C72:X72,$C$11:X$11,"Balance")=0, $D$993+SUM($B$8:AA$8)-SUMIFS($C72:W72,$C$11:W$11,"Payment"),
AA$8))</f>
        <v>0</v>
      </c>
      <c r="AA72" s="66">
        <f t="shared" si="8"/>
        <v>0</v>
      </c>
      <c r="AB72" s="47"/>
      <c r="AC72" s="66">
        <f>IF(OR(AND((AD71-$D$993-SUM($C$8:AD$8)+SUMIFS($C72:Z72,$C$11:Z$11,"Payment"))&lt;=0,SUMIFS($C72:AA72,$C$11:AA$11,"Balance")=0,AA72=0),AD$8&gt;=AD71),AD71,
IF(SUMIFS($C72:AA72,$C$11:AA$11,"Balance")=0, $D$993+SUM($B$8:AD$8)-SUMIFS($C72:Z72,$C$11:Z$11,"Payment"),
AD$8))</f>
        <v>0</v>
      </c>
      <c r="AD72" s="66">
        <f t="shared" si="9"/>
        <v>0</v>
      </c>
      <c r="AE72" s="47"/>
      <c r="AF72" s="66">
        <f>IF(OR(AND((AG71-$D$993-SUM($C$8:AG$8)+SUMIFS($C72:AC72,$C$11:AC$11,"Payment"))&lt;=0,SUMIFS($C72:AD72,$C$11:AD$11,"Balance")=0,AD72=0),AG$8&gt;=AG71),AG71,
IF(SUMIFS($C72:AD72,$C$11:AD$11,"Balance")=0, $D$993+SUM($B$8:AG$8)-SUMIFS($C72:AC72,$C$11:AC$11,"Payment"),
AG$8))</f>
        <v>0</v>
      </c>
      <c r="AG72" s="66">
        <f t="shared" si="10"/>
        <v>0</v>
      </c>
      <c r="AH72" s="47"/>
      <c r="AI72" s="66">
        <f>IF(OR(AND((AJ71-$D$993-SUM($C$8:AJ$8)+SUMIFS($C72:AF72,$C$11:AF$11,"Payment"))&lt;=0,SUMIFS($C72:AG72,$C$11:AG$11,"Balance")=0,AG72=0),AJ$8&gt;=AJ71),AJ71,
IF(SUMIFS($C72:AG72,$C$11:AG$11,"Balance")=0, $D$993+SUM($B$8:AJ$8)-SUMIFS($C72:AF72,$C$11:AF$11,"Payment"),
AJ$8))</f>
        <v>0</v>
      </c>
      <c r="AJ72" s="66">
        <f t="shared" si="11"/>
        <v>0</v>
      </c>
      <c r="AK72" s="67"/>
    </row>
    <row r="73" spans="1:37" s="49" customFormat="1" ht="15.6">
      <c r="A73" s="65">
        <v>62</v>
      </c>
      <c r="B73" s="66">
        <f>IF(OR(AND((C72-$D$993-SUM($C$8:C$8))&lt;=0),C$8&gt;=C72),C72, C$8+$D$993)</f>
        <v>0</v>
      </c>
      <c r="C73" s="66">
        <f t="shared" si="0"/>
        <v>0</v>
      </c>
      <c r="D73" s="67"/>
      <c r="E73" s="66">
        <f>IF(OR(AND((F72-$D$993-SUM($C$8:F$8)+SUMIFS(B73:$C73,B$11:$C$11,"Payment"))&lt;=0,SUMIFS($C73:C73,$C$11:C$11,"Balance")=0,C73=0),F$8&gt;=F72),F72,
IF(SUMIFS($C73:C73,$C$11:C$11,"Balance")=0, $D$993+SUM($B$8:F$8)-SUMIFS(B73:$C73,B$11:$C$11,"Payment"),
F$8))</f>
        <v>0</v>
      </c>
      <c r="F73" s="66">
        <f t="shared" si="1"/>
        <v>0</v>
      </c>
      <c r="G73" s="67"/>
      <c r="H73" s="66">
        <f>IF(OR(AND((I72-$D$993-SUM($C$8:I$8)+SUMIFS($C73:E73,$C$11:E$11,"Payment"))&lt;=0,SUMIFS($C73:F73,$C$11:F$11,"Balance")=0,F73=0),I$8&gt;=I72),I72,
IF(SUMIFS($C73:F73,$C$11:F$11,"Balance")=0, $D$993+SUM($B$8:I$8)-SUMIFS($C73:E73,$C$11:E$11,"Payment"),
I$8))</f>
        <v>0</v>
      </c>
      <c r="I73" s="66">
        <f t="shared" si="2"/>
        <v>0</v>
      </c>
      <c r="J73" s="47"/>
      <c r="K73" s="66">
        <f>IF(OR(AND((L72-$D$993-SUM($C$8:L$8)+SUMIFS($C73:H73,$C$11:H$11,"Payment"))&lt;=0,SUMIFS($C73:I73,$C$11:I$11,"Balance")=0,I73=0),L$8&gt;=L72),L72,
IF(SUMIFS($C73:I73,$C$11:I$11,"Balance")=0, $D$993+SUM($B$8:L$8)-SUMIFS($C73:H73,$C$11:H$11,"Payment"),
L$8))</f>
        <v>0</v>
      </c>
      <c r="L73" s="66">
        <f t="shared" si="3"/>
        <v>0</v>
      </c>
      <c r="M73" s="47"/>
      <c r="N73" s="66">
        <f>IF(OR(AND((O72-$D$993-SUM($C$8:O$8)+SUMIFS($C73:K73,$C$11:K$11,"Payment"))&lt;=0,SUMIFS($C73:L73,$C$11:L$11,"Balance")=0,L73=0),O$8&gt;=O72),O72,
IF(SUMIFS($C73:L73,$C$11:L$11,"Balance")=0, $D$993+SUM($B$8:O$8)-SUMIFS($C73:K73,$C$11:K$11,"Payment"),
O$8))</f>
        <v>0</v>
      </c>
      <c r="O73" s="66">
        <f t="shared" si="4"/>
        <v>0</v>
      </c>
      <c r="P73" s="47"/>
      <c r="Q73" s="66">
        <f>IF(OR(AND((R72-$D$993-SUM($C$8:R$8)+SUMIFS($C73:N73,$C$11:N$11,"Payment"))&lt;=0,SUMIFS($C73:O73,$C$11:O$11,"Balance")=0,O73=0),R$8&gt;=R72),R72,
IF(SUMIFS($C73:O73,$C$11:O$11,"Balance")=0, $D$993+SUM($B$8:R$8)-SUMIFS($C73:N73,$C$11:N$11,"Payment"),
R$8))</f>
        <v>0</v>
      </c>
      <c r="R73" s="66">
        <f t="shared" si="5"/>
        <v>0</v>
      </c>
      <c r="S73" s="47"/>
      <c r="T73" s="66">
        <f>IF(OR(AND((U72-$D$993-SUM($C$8:U$8)+SUMIFS($C73:Q73,$C$11:Q$11,"Payment"))&lt;=0,SUMIFS($C73:R73,$C$11:R$11,"Balance")=0,R73=0),U$8&gt;=U72),U72,
IF(SUMIFS($C73:R73,$C$11:R$11,"Balance")=0, $D$993+SUM($B$8:U$8)-SUMIFS($C73:Q73,$C$11:Q$11,"Payment"),
U$8))</f>
        <v>0</v>
      </c>
      <c r="U73" s="66">
        <f t="shared" si="6"/>
        <v>0</v>
      </c>
      <c r="V73" s="47"/>
      <c r="W73" s="66">
        <f>IF(OR(AND((X72-$D$993-SUM($C$8:X$8)+SUMIFS($C73:T73,$C$11:T$11,"Payment"))&lt;=0,SUMIFS($C73:U73,$C$11:U$11,"Balance")=0,U73=0),X$8&gt;=X72),X72,
IF(SUMIFS($C73:U73,$C$11:U$11,"Balance")=0, $D$993+SUM($B$8:X$8)-SUMIFS($C73:T73,$C$11:T$11,"Payment"),
X$8))</f>
        <v>0</v>
      </c>
      <c r="X73" s="66">
        <f t="shared" si="7"/>
        <v>0</v>
      </c>
      <c r="Y73" s="47"/>
      <c r="Z73" s="66">
        <f>IF(OR(AND((AA72-$D$993-SUM($C$8:AA$8)+SUMIFS($C73:W73,$C$11:W$11,"Payment"))&lt;=0,SUMIFS($C73:X73,$C$11:X$11,"Balance")=0,X73=0),AA$8&gt;=AA72),AA72,
IF(SUMIFS($C73:X73,$C$11:X$11,"Balance")=0, $D$993+SUM($B$8:AA$8)-SUMIFS($C73:W73,$C$11:W$11,"Payment"),
AA$8))</f>
        <v>0</v>
      </c>
      <c r="AA73" s="66">
        <f t="shared" si="8"/>
        <v>0</v>
      </c>
      <c r="AB73" s="47"/>
      <c r="AC73" s="66">
        <f>IF(OR(AND((AD72-$D$993-SUM($C$8:AD$8)+SUMIFS($C73:Z73,$C$11:Z$11,"Payment"))&lt;=0,SUMIFS($C73:AA73,$C$11:AA$11,"Balance")=0,AA73=0),AD$8&gt;=AD72),AD72,
IF(SUMIFS($C73:AA73,$C$11:AA$11,"Balance")=0, $D$993+SUM($B$8:AD$8)-SUMIFS($C73:Z73,$C$11:Z$11,"Payment"),
AD$8))</f>
        <v>0</v>
      </c>
      <c r="AD73" s="66">
        <f t="shared" si="9"/>
        <v>0</v>
      </c>
      <c r="AE73" s="47"/>
      <c r="AF73" s="66">
        <f>IF(OR(AND((AG72-$D$993-SUM($C$8:AG$8)+SUMIFS($C73:AC73,$C$11:AC$11,"Payment"))&lt;=0,SUMIFS($C73:AD73,$C$11:AD$11,"Balance")=0,AD73=0),AG$8&gt;=AG72),AG72,
IF(SUMIFS($C73:AD73,$C$11:AD$11,"Balance")=0, $D$993+SUM($B$8:AG$8)-SUMIFS($C73:AC73,$C$11:AC$11,"Payment"),
AG$8))</f>
        <v>0</v>
      </c>
      <c r="AG73" s="66">
        <f t="shared" si="10"/>
        <v>0</v>
      </c>
      <c r="AH73" s="47"/>
      <c r="AI73" s="66">
        <f>IF(OR(AND((AJ72-$D$993-SUM($C$8:AJ$8)+SUMIFS($C73:AF73,$C$11:AF$11,"Payment"))&lt;=0,SUMIFS($C73:AG73,$C$11:AG$11,"Balance")=0,AG73=0),AJ$8&gt;=AJ72),AJ72,
IF(SUMIFS($C73:AG73,$C$11:AG$11,"Balance")=0, $D$993+SUM($B$8:AJ$8)-SUMIFS($C73:AF73,$C$11:AF$11,"Payment"),
AJ$8))</f>
        <v>0</v>
      </c>
      <c r="AJ73" s="66">
        <f t="shared" si="11"/>
        <v>0</v>
      </c>
      <c r="AK73" s="67"/>
    </row>
    <row r="74" spans="1:37" s="49" customFormat="1" ht="15.6">
      <c r="A74" s="65">
        <v>63</v>
      </c>
      <c r="B74" s="66">
        <f>IF(OR(AND((C73-$D$993-SUM($C$8:C$8))&lt;=0),C$8&gt;=C73),C73, C$8+$D$993)</f>
        <v>0</v>
      </c>
      <c r="C74" s="66">
        <f t="shared" si="0"/>
        <v>0</v>
      </c>
      <c r="D74" s="67"/>
      <c r="E74" s="66">
        <f>IF(OR(AND((F73-$D$993-SUM($C$8:F$8)+SUMIFS(B74:$C74,B$11:$C$11,"Payment"))&lt;=0,SUMIFS($C74:C74,$C$11:C$11,"Balance")=0,C74=0),F$8&gt;=F73),F73,
IF(SUMIFS($C74:C74,$C$11:C$11,"Balance")=0, $D$993+SUM($B$8:F$8)-SUMIFS(B74:$C74,B$11:$C$11,"Payment"),
F$8))</f>
        <v>0</v>
      </c>
      <c r="F74" s="66">
        <f t="shared" si="1"/>
        <v>0</v>
      </c>
      <c r="G74" s="67"/>
      <c r="H74" s="66">
        <f>IF(OR(AND((I73-$D$993-SUM($C$8:I$8)+SUMIFS($C74:E74,$C$11:E$11,"Payment"))&lt;=0,SUMIFS($C74:F74,$C$11:F$11,"Balance")=0,F74=0),I$8&gt;=I73),I73,
IF(SUMIFS($C74:F74,$C$11:F$11,"Balance")=0, $D$993+SUM($B$8:I$8)-SUMIFS($C74:E74,$C$11:E$11,"Payment"),
I$8))</f>
        <v>0</v>
      </c>
      <c r="I74" s="66">
        <f t="shared" si="2"/>
        <v>0</v>
      </c>
      <c r="J74" s="47"/>
      <c r="K74" s="66">
        <f>IF(OR(AND((L73-$D$993-SUM($C$8:L$8)+SUMIFS($C74:H74,$C$11:H$11,"Payment"))&lt;=0,SUMIFS($C74:I74,$C$11:I$11,"Balance")=0,I74=0),L$8&gt;=L73),L73,
IF(SUMIFS($C74:I74,$C$11:I$11,"Balance")=0, $D$993+SUM($B$8:L$8)-SUMIFS($C74:H74,$C$11:H$11,"Payment"),
L$8))</f>
        <v>0</v>
      </c>
      <c r="L74" s="66">
        <f t="shared" si="3"/>
        <v>0</v>
      </c>
      <c r="M74" s="47"/>
      <c r="N74" s="66">
        <f>IF(OR(AND((O73-$D$993-SUM($C$8:O$8)+SUMIFS($C74:K74,$C$11:K$11,"Payment"))&lt;=0,SUMIFS($C74:L74,$C$11:L$11,"Balance")=0,L74=0),O$8&gt;=O73),O73,
IF(SUMIFS($C74:L74,$C$11:L$11,"Balance")=0, $D$993+SUM($B$8:O$8)-SUMIFS($C74:K74,$C$11:K$11,"Payment"),
O$8))</f>
        <v>0</v>
      </c>
      <c r="O74" s="66">
        <f t="shared" si="4"/>
        <v>0</v>
      </c>
      <c r="P74" s="47"/>
      <c r="Q74" s="66">
        <f>IF(OR(AND((R73-$D$993-SUM($C$8:R$8)+SUMIFS($C74:N74,$C$11:N$11,"Payment"))&lt;=0,SUMIFS($C74:O74,$C$11:O$11,"Balance")=0,O74=0),R$8&gt;=R73),R73,
IF(SUMIFS($C74:O74,$C$11:O$11,"Balance")=0, $D$993+SUM($B$8:R$8)-SUMIFS($C74:N74,$C$11:N$11,"Payment"),
R$8))</f>
        <v>0</v>
      </c>
      <c r="R74" s="66">
        <f t="shared" si="5"/>
        <v>0</v>
      </c>
      <c r="S74" s="47"/>
      <c r="T74" s="66">
        <f>IF(OR(AND((U73-$D$993-SUM($C$8:U$8)+SUMIFS($C74:Q74,$C$11:Q$11,"Payment"))&lt;=0,SUMIFS($C74:R74,$C$11:R$11,"Balance")=0,R74=0),U$8&gt;=U73),U73,
IF(SUMIFS($C74:R74,$C$11:R$11,"Balance")=0, $D$993+SUM($B$8:U$8)-SUMIFS($C74:Q74,$C$11:Q$11,"Payment"),
U$8))</f>
        <v>0</v>
      </c>
      <c r="U74" s="66">
        <f t="shared" si="6"/>
        <v>0</v>
      </c>
      <c r="V74" s="47"/>
      <c r="W74" s="66">
        <f>IF(OR(AND((X73-$D$993-SUM($C$8:X$8)+SUMIFS($C74:T74,$C$11:T$11,"Payment"))&lt;=0,SUMIFS($C74:U74,$C$11:U$11,"Balance")=0,U74=0),X$8&gt;=X73),X73,
IF(SUMIFS($C74:U74,$C$11:U$11,"Balance")=0, $D$993+SUM($B$8:X$8)-SUMIFS($C74:T74,$C$11:T$11,"Payment"),
X$8))</f>
        <v>0</v>
      </c>
      <c r="X74" s="66">
        <f t="shared" si="7"/>
        <v>0</v>
      </c>
      <c r="Y74" s="47"/>
      <c r="Z74" s="66">
        <f>IF(OR(AND((AA73-$D$993-SUM($C$8:AA$8)+SUMIFS($C74:W74,$C$11:W$11,"Payment"))&lt;=0,SUMIFS($C74:X74,$C$11:X$11,"Balance")=0,X74=0),AA$8&gt;=AA73),AA73,
IF(SUMIFS($C74:X74,$C$11:X$11,"Balance")=0, $D$993+SUM($B$8:AA$8)-SUMIFS($C74:W74,$C$11:W$11,"Payment"),
AA$8))</f>
        <v>0</v>
      </c>
      <c r="AA74" s="66">
        <f t="shared" si="8"/>
        <v>0</v>
      </c>
      <c r="AB74" s="47"/>
      <c r="AC74" s="66">
        <f>IF(OR(AND((AD73-$D$993-SUM($C$8:AD$8)+SUMIFS($C74:Z74,$C$11:Z$11,"Payment"))&lt;=0,SUMIFS($C74:AA74,$C$11:AA$11,"Balance")=0,AA74=0),AD$8&gt;=AD73),AD73,
IF(SUMIFS($C74:AA74,$C$11:AA$11,"Balance")=0, $D$993+SUM($B$8:AD$8)-SUMIFS($C74:Z74,$C$11:Z$11,"Payment"),
AD$8))</f>
        <v>0</v>
      </c>
      <c r="AD74" s="66">
        <f t="shared" si="9"/>
        <v>0</v>
      </c>
      <c r="AE74" s="47"/>
      <c r="AF74" s="66">
        <f>IF(OR(AND((AG73-$D$993-SUM($C$8:AG$8)+SUMIFS($C74:AC74,$C$11:AC$11,"Payment"))&lt;=0,SUMIFS($C74:AD74,$C$11:AD$11,"Balance")=0,AD74=0),AG$8&gt;=AG73),AG73,
IF(SUMIFS($C74:AD74,$C$11:AD$11,"Balance")=0, $D$993+SUM($B$8:AG$8)-SUMIFS($C74:AC74,$C$11:AC$11,"Payment"),
AG$8))</f>
        <v>0</v>
      </c>
      <c r="AG74" s="66">
        <f t="shared" si="10"/>
        <v>0</v>
      </c>
      <c r="AH74" s="47"/>
      <c r="AI74" s="66">
        <f>IF(OR(AND((AJ73-$D$993-SUM($C$8:AJ$8)+SUMIFS($C74:AF74,$C$11:AF$11,"Payment"))&lt;=0,SUMIFS($C74:AG74,$C$11:AG$11,"Balance")=0,AG74=0),AJ$8&gt;=AJ73),AJ73,
IF(SUMIFS($C74:AG74,$C$11:AG$11,"Balance")=0, $D$993+SUM($B$8:AJ$8)-SUMIFS($C74:AF74,$C$11:AF$11,"Payment"),
AJ$8))</f>
        <v>0</v>
      </c>
      <c r="AJ74" s="66">
        <f t="shared" si="11"/>
        <v>0</v>
      </c>
      <c r="AK74" s="67"/>
    </row>
    <row r="75" spans="1:37" s="49" customFormat="1" ht="15.6">
      <c r="A75" s="65">
        <v>64</v>
      </c>
      <c r="B75" s="66">
        <f>IF(OR(AND((C74-$D$993-SUM($C$8:C$8))&lt;=0),C$8&gt;=C74),C74, C$8+$D$993)</f>
        <v>0</v>
      </c>
      <c r="C75" s="66">
        <f t="shared" si="0"/>
        <v>0</v>
      </c>
      <c r="D75" s="67"/>
      <c r="E75" s="66">
        <f>IF(OR(AND((F74-$D$993-SUM($C$8:F$8)+SUMIFS(B75:$C75,B$11:$C$11,"Payment"))&lt;=0,SUMIFS($C75:C75,$C$11:C$11,"Balance")=0,C75=0),F$8&gt;=F74),F74,
IF(SUMIFS($C75:C75,$C$11:C$11,"Balance")=0, $D$993+SUM($B$8:F$8)-SUMIFS(B75:$C75,B$11:$C$11,"Payment"),
F$8))</f>
        <v>0</v>
      </c>
      <c r="F75" s="66">
        <f t="shared" si="1"/>
        <v>0</v>
      </c>
      <c r="G75" s="67"/>
      <c r="H75" s="66">
        <f>IF(OR(AND((I74-$D$993-SUM($C$8:I$8)+SUMIFS($C75:E75,$C$11:E$11,"Payment"))&lt;=0,SUMIFS($C75:F75,$C$11:F$11,"Balance")=0,F75=0),I$8&gt;=I74),I74,
IF(SUMIFS($C75:F75,$C$11:F$11,"Balance")=0, $D$993+SUM($B$8:I$8)-SUMIFS($C75:E75,$C$11:E$11,"Payment"),
I$8))</f>
        <v>0</v>
      </c>
      <c r="I75" s="66">
        <f t="shared" si="2"/>
        <v>0</v>
      </c>
      <c r="J75" s="47"/>
      <c r="K75" s="66">
        <f>IF(OR(AND((L74-$D$993-SUM($C$8:L$8)+SUMIFS($C75:H75,$C$11:H$11,"Payment"))&lt;=0,SUMIFS($C75:I75,$C$11:I$11,"Balance")=0,I75=0),L$8&gt;=L74),L74,
IF(SUMIFS($C75:I75,$C$11:I$11,"Balance")=0, $D$993+SUM($B$8:L$8)-SUMIFS($C75:H75,$C$11:H$11,"Payment"),
L$8))</f>
        <v>0</v>
      </c>
      <c r="L75" s="66">
        <f t="shared" si="3"/>
        <v>0</v>
      </c>
      <c r="M75" s="47"/>
      <c r="N75" s="66">
        <f>IF(OR(AND((O74-$D$993-SUM($C$8:O$8)+SUMIFS($C75:K75,$C$11:K$11,"Payment"))&lt;=0,SUMIFS($C75:L75,$C$11:L$11,"Balance")=0,L75=0),O$8&gt;=O74),O74,
IF(SUMIFS($C75:L75,$C$11:L$11,"Balance")=0, $D$993+SUM($B$8:O$8)-SUMIFS($C75:K75,$C$11:K$11,"Payment"),
O$8))</f>
        <v>0</v>
      </c>
      <c r="O75" s="66">
        <f t="shared" si="4"/>
        <v>0</v>
      </c>
      <c r="P75" s="47"/>
      <c r="Q75" s="66">
        <f>IF(OR(AND((R74-$D$993-SUM($C$8:R$8)+SUMIFS($C75:N75,$C$11:N$11,"Payment"))&lt;=0,SUMIFS($C75:O75,$C$11:O$11,"Balance")=0,O75=0),R$8&gt;=R74),R74,
IF(SUMIFS($C75:O75,$C$11:O$11,"Balance")=0, $D$993+SUM($B$8:R$8)-SUMIFS($C75:N75,$C$11:N$11,"Payment"),
R$8))</f>
        <v>0</v>
      </c>
      <c r="R75" s="66">
        <f t="shared" si="5"/>
        <v>0</v>
      </c>
      <c r="S75" s="47"/>
      <c r="T75" s="66">
        <f>IF(OR(AND((U74-$D$993-SUM($C$8:U$8)+SUMIFS($C75:Q75,$C$11:Q$11,"Payment"))&lt;=0,SUMIFS($C75:R75,$C$11:R$11,"Balance")=0,R75=0),U$8&gt;=U74),U74,
IF(SUMIFS($C75:R75,$C$11:R$11,"Balance")=0, $D$993+SUM($B$8:U$8)-SUMIFS($C75:Q75,$C$11:Q$11,"Payment"),
U$8))</f>
        <v>0</v>
      </c>
      <c r="U75" s="66">
        <f t="shared" si="6"/>
        <v>0</v>
      </c>
      <c r="V75" s="47"/>
      <c r="W75" s="66">
        <f>IF(OR(AND((X74-$D$993-SUM($C$8:X$8)+SUMIFS($C75:T75,$C$11:T$11,"Payment"))&lt;=0,SUMIFS($C75:U75,$C$11:U$11,"Balance")=0,U75=0),X$8&gt;=X74),X74,
IF(SUMIFS($C75:U75,$C$11:U$11,"Balance")=0, $D$993+SUM($B$8:X$8)-SUMIFS($C75:T75,$C$11:T$11,"Payment"),
X$8))</f>
        <v>0</v>
      </c>
      <c r="X75" s="66">
        <f t="shared" si="7"/>
        <v>0</v>
      </c>
      <c r="Y75" s="47"/>
      <c r="Z75" s="66">
        <f>IF(OR(AND((AA74-$D$993-SUM($C$8:AA$8)+SUMIFS($C75:W75,$C$11:W$11,"Payment"))&lt;=0,SUMIFS($C75:X75,$C$11:X$11,"Balance")=0,X75=0),AA$8&gt;=AA74),AA74,
IF(SUMIFS($C75:X75,$C$11:X$11,"Balance")=0, $D$993+SUM($B$8:AA$8)-SUMIFS($C75:W75,$C$11:W$11,"Payment"),
AA$8))</f>
        <v>0</v>
      </c>
      <c r="AA75" s="66">
        <f t="shared" si="8"/>
        <v>0</v>
      </c>
      <c r="AB75" s="47"/>
      <c r="AC75" s="66">
        <f>IF(OR(AND((AD74-$D$993-SUM($C$8:AD$8)+SUMIFS($C75:Z75,$C$11:Z$11,"Payment"))&lt;=0,SUMIFS($C75:AA75,$C$11:AA$11,"Balance")=0,AA75=0),AD$8&gt;=AD74),AD74,
IF(SUMIFS($C75:AA75,$C$11:AA$11,"Balance")=0, $D$993+SUM($B$8:AD$8)-SUMIFS($C75:Z75,$C$11:Z$11,"Payment"),
AD$8))</f>
        <v>0</v>
      </c>
      <c r="AD75" s="66">
        <f t="shared" si="9"/>
        <v>0</v>
      </c>
      <c r="AE75" s="47"/>
      <c r="AF75" s="66">
        <f>IF(OR(AND((AG74-$D$993-SUM($C$8:AG$8)+SUMIFS($C75:AC75,$C$11:AC$11,"Payment"))&lt;=0,SUMIFS($C75:AD75,$C$11:AD$11,"Balance")=0,AD75=0),AG$8&gt;=AG74),AG74,
IF(SUMIFS($C75:AD75,$C$11:AD$11,"Balance")=0, $D$993+SUM($B$8:AG$8)-SUMIFS($C75:AC75,$C$11:AC$11,"Payment"),
AG$8))</f>
        <v>0</v>
      </c>
      <c r="AG75" s="66">
        <f t="shared" si="10"/>
        <v>0</v>
      </c>
      <c r="AH75" s="47"/>
      <c r="AI75" s="66">
        <f>IF(OR(AND((AJ74-$D$993-SUM($C$8:AJ$8)+SUMIFS($C75:AF75,$C$11:AF$11,"Payment"))&lt;=0,SUMIFS($C75:AG75,$C$11:AG$11,"Balance")=0,AG75=0),AJ$8&gt;=AJ74),AJ74,
IF(SUMIFS($C75:AG75,$C$11:AG$11,"Balance")=0, $D$993+SUM($B$8:AJ$8)-SUMIFS($C75:AF75,$C$11:AF$11,"Payment"),
AJ$8))</f>
        <v>0</v>
      </c>
      <c r="AJ75" s="66">
        <f t="shared" si="11"/>
        <v>0</v>
      </c>
      <c r="AK75" s="67"/>
    </row>
    <row r="76" spans="1:37" s="49" customFormat="1" ht="15.6">
      <c r="A76" s="65">
        <v>65</v>
      </c>
      <c r="B76" s="66">
        <f>IF(OR(AND((C75-$D$993-SUM($C$8:C$8))&lt;=0),C$8&gt;=C75),C75, C$8+$D$993)</f>
        <v>0</v>
      </c>
      <c r="C76" s="66">
        <f t="shared" si="0"/>
        <v>0</v>
      </c>
      <c r="D76" s="67"/>
      <c r="E76" s="66">
        <f>IF(OR(AND((F75-$D$993-SUM($C$8:F$8)+SUMIFS(B76:$C76,B$11:$C$11,"Payment"))&lt;=0,SUMIFS($C76:C76,$C$11:C$11,"Balance")=0,C76=0),F$8&gt;=F75),F75,
IF(SUMIFS($C76:C76,$C$11:C$11,"Balance")=0, $D$993+SUM($B$8:F$8)-SUMIFS(B76:$C76,B$11:$C$11,"Payment"),
F$8))</f>
        <v>0</v>
      </c>
      <c r="F76" s="66">
        <f t="shared" si="1"/>
        <v>0</v>
      </c>
      <c r="G76" s="67"/>
      <c r="H76" s="66">
        <f>IF(OR(AND((I75-$D$993-SUM($C$8:I$8)+SUMIFS($C76:E76,$C$11:E$11,"Payment"))&lt;=0,SUMIFS($C76:F76,$C$11:F$11,"Balance")=0,F76=0),I$8&gt;=I75),I75,
IF(SUMIFS($C76:F76,$C$11:F$11,"Balance")=0, $D$993+SUM($B$8:I$8)-SUMIFS($C76:E76,$C$11:E$11,"Payment"),
I$8))</f>
        <v>0</v>
      </c>
      <c r="I76" s="66">
        <f t="shared" si="2"/>
        <v>0</v>
      </c>
      <c r="J76" s="47"/>
      <c r="K76" s="66">
        <f>IF(OR(AND((L75-$D$993-SUM($C$8:L$8)+SUMIFS($C76:H76,$C$11:H$11,"Payment"))&lt;=0,SUMIFS($C76:I76,$C$11:I$11,"Balance")=0,I76=0),L$8&gt;=L75),L75,
IF(SUMIFS($C76:I76,$C$11:I$11,"Balance")=0, $D$993+SUM($B$8:L$8)-SUMIFS($C76:H76,$C$11:H$11,"Payment"),
L$8))</f>
        <v>0</v>
      </c>
      <c r="L76" s="66">
        <f t="shared" si="3"/>
        <v>0</v>
      </c>
      <c r="M76" s="47"/>
      <c r="N76" s="66">
        <f>IF(OR(AND((O75-$D$993-SUM($C$8:O$8)+SUMIFS($C76:K76,$C$11:K$11,"Payment"))&lt;=0,SUMIFS($C76:L76,$C$11:L$11,"Balance")=0,L76=0),O$8&gt;=O75),O75,
IF(SUMIFS($C76:L76,$C$11:L$11,"Balance")=0, $D$993+SUM($B$8:O$8)-SUMIFS($C76:K76,$C$11:K$11,"Payment"),
O$8))</f>
        <v>0</v>
      </c>
      <c r="O76" s="66">
        <f t="shared" si="4"/>
        <v>0</v>
      </c>
      <c r="P76" s="47"/>
      <c r="Q76" s="66">
        <f>IF(OR(AND((R75-$D$993-SUM($C$8:R$8)+SUMIFS($C76:N76,$C$11:N$11,"Payment"))&lt;=0,SUMIFS($C76:O76,$C$11:O$11,"Balance")=0,O76=0),R$8&gt;=R75),R75,
IF(SUMIFS($C76:O76,$C$11:O$11,"Balance")=0, $D$993+SUM($B$8:R$8)-SUMIFS($C76:N76,$C$11:N$11,"Payment"),
R$8))</f>
        <v>0</v>
      </c>
      <c r="R76" s="66">
        <f t="shared" si="5"/>
        <v>0</v>
      </c>
      <c r="S76" s="47"/>
      <c r="T76" s="66">
        <f>IF(OR(AND((U75-$D$993-SUM($C$8:U$8)+SUMIFS($C76:Q76,$C$11:Q$11,"Payment"))&lt;=0,SUMIFS($C76:R76,$C$11:R$11,"Balance")=0,R76=0),U$8&gt;=U75),U75,
IF(SUMIFS($C76:R76,$C$11:R$11,"Balance")=0, $D$993+SUM($B$8:U$8)-SUMIFS($C76:Q76,$C$11:Q$11,"Payment"),
U$8))</f>
        <v>0</v>
      </c>
      <c r="U76" s="66">
        <f t="shared" si="6"/>
        <v>0</v>
      </c>
      <c r="V76" s="47"/>
      <c r="W76" s="66">
        <f>IF(OR(AND((X75-$D$993-SUM($C$8:X$8)+SUMIFS($C76:T76,$C$11:T$11,"Payment"))&lt;=0,SUMIFS($C76:U76,$C$11:U$11,"Balance")=0,U76=0),X$8&gt;=X75),X75,
IF(SUMIFS($C76:U76,$C$11:U$11,"Balance")=0, $D$993+SUM($B$8:X$8)-SUMIFS($C76:T76,$C$11:T$11,"Payment"),
X$8))</f>
        <v>0</v>
      </c>
      <c r="X76" s="66">
        <f t="shared" si="7"/>
        <v>0</v>
      </c>
      <c r="Y76" s="47"/>
      <c r="Z76" s="66">
        <f>IF(OR(AND((AA75-$D$993-SUM($C$8:AA$8)+SUMIFS($C76:W76,$C$11:W$11,"Payment"))&lt;=0,SUMIFS($C76:X76,$C$11:X$11,"Balance")=0,X76=0),AA$8&gt;=AA75),AA75,
IF(SUMIFS($C76:X76,$C$11:X$11,"Balance")=0, $D$993+SUM($B$8:AA$8)-SUMIFS($C76:W76,$C$11:W$11,"Payment"),
AA$8))</f>
        <v>0</v>
      </c>
      <c r="AA76" s="66">
        <f t="shared" si="8"/>
        <v>0</v>
      </c>
      <c r="AB76" s="47"/>
      <c r="AC76" s="66">
        <f>IF(OR(AND((AD75-$D$993-SUM($C$8:AD$8)+SUMIFS($C76:Z76,$C$11:Z$11,"Payment"))&lt;=0,SUMIFS($C76:AA76,$C$11:AA$11,"Balance")=0,AA76=0),AD$8&gt;=AD75),AD75,
IF(SUMIFS($C76:AA76,$C$11:AA$11,"Balance")=0, $D$993+SUM($B$8:AD$8)-SUMIFS($C76:Z76,$C$11:Z$11,"Payment"),
AD$8))</f>
        <v>0</v>
      </c>
      <c r="AD76" s="66">
        <f t="shared" si="9"/>
        <v>0</v>
      </c>
      <c r="AE76" s="47"/>
      <c r="AF76" s="66">
        <f>IF(OR(AND((AG75-$D$993-SUM($C$8:AG$8)+SUMIFS($C76:AC76,$C$11:AC$11,"Payment"))&lt;=0,SUMIFS($C76:AD76,$C$11:AD$11,"Balance")=0,AD76=0),AG$8&gt;=AG75),AG75,
IF(SUMIFS($C76:AD76,$C$11:AD$11,"Balance")=0, $D$993+SUM($B$8:AG$8)-SUMIFS($C76:AC76,$C$11:AC$11,"Payment"),
AG$8))</f>
        <v>0</v>
      </c>
      <c r="AG76" s="66">
        <f t="shared" si="10"/>
        <v>0</v>
      </c>
      <c r="AH76" s="47"/>
      <c r="AI76" s="66">
        <f>IF(OR(AND((AJ75-$D$993-SUM($C$8:AJ$8)+SUMIFS($C76:AF76,$C$11:AF$11,"Payment"))&lt;=0,SUMIFS($C76:AG76,$C$11:AG$11,"Balance")=0,AG76=0),AJ$8&gt;=AJ75),AJ75,
IF(SUMIFS($C76:AG76,$C$11:AG$11,"Balance")=0, $D$993+SUM($B$8:AJ$8)-SUMIFS($C76:AF76,$C$11:AF$11,"Payment"),
AJ$8))</f>
        <v>0</v>
      </c>
      <c r="AJ76" s="66">
        <f t="shared" si="11"/>
        <v>0</v>
      </c>
      <c r="AK76" s="67"/>
    </row>
    <row r="77" spans="1:37" s="49" customFormat="1" ht="15.6">
      <c r="A77" s="65">
        <v>66</v>
      </c>
      <c r="B77" s="66">
        <f>IF(OR(AND((C76-$D$993-SUM($C$8:C$8))&lt;=0),C$8&gt;=C76),C76, C$8+$D$993)</f>
        <v>0</v>
      </c>
      <c r="C77" s="66">
        <f t="shared" ref="C77:C140" si="12">IF((C76-B77)&lt;=0.0001,0,(C76-B77)*(1+(C$9/12)))</f>
        <v>0</v>
      </c>
      <c r="D77" s="67"/>
      <c r="E77" s="66">
        <f>IF(OR(AND((F76-$D$993-SUM($C$8:F$8)+SUMIFS(B77:$C77,B$11:$C$11,"Payment"))&lt;=0,SUMIFS($C77:C77,$C$11:C$11,"Balance")=0,C77=0),F$8&gt;=F76),F76,
IF(SUMIFS($C77:C77,$C$11:C$11,"Balance")=0, $D$993+SUM($B$8:F$8)-SUMIFS(B77:$C77,B$11:$C$11,"Payment"),
F$8))</f>
        <v>0</v>
      </c>
      <c r="F77" s="66">
        <f t="shared" ref="F77:F140" si="13">IF((F76-E77)&lt;=0.0001,0,(F76-E77)*(1+(F$9/12)))</f>
        <v>0</v>
      </c>
      <c r="G77" s="67"/>
      <c r="H77" s="66">
        <f>IF(OR(AND((I76-$D$993-SUM($C$8:I$8)+SUMIFS($C77:E77,$C$11:E$11,"Payment"))&lt;=0,SUMIFS($C77:F77,$C$11:F$11,"Balance")=0,F77=0),I$8&gt;=I76),I76,
IF(SUMIFS($C77:F77,$C$11:F$11,"Balance")=0, $D$993+SUM($B$8:I$8)-SUMIFS($C77:E77,$C$11:E$11,"Payment"),
I$8))</f>
        <v>0</v>
      </c>
      <c r="I77" s="66">
        <f t="shared" ref="I77:I140" si="14">IF((I76-H77)&lt;=0.0001,0,(I76-H77)*(1+(I$9/12)))</f>
        <v>0</v>
      </c>
      <c r="J77" s="47"/>
      <c r="K77" s="66">
        <f>IF(OR(AND((L76-$D$993-SUM($C$8:L$8)+SUMIFS($C77:H77,$C$11:H$11,"Payment"))&lt;=0,SUMIFS($C77:I77,$C$11:I$11,"Balance")=0,I77=0),L$8&gt;=L76),L76,
IF(SUMIFS($C77:I77,$C$11:I$11,"Balance")=0, $D$993+SUM($B$8:L$8)-SUMIFS($C77:H77,$C$11:H$11,"Payment"),
L$8))</f>
        <v>0</v>
      </c>
      <c r="L77" s="66">
        <f t="shared" ref="L77:L140" si="15">IF((L76-K77)&lt;=0.0001,0,(L76-K77)*(1+(L$9/12)))</f>
        <v>0</v>
      </c>
      <c r="M77" s="47"/>
      <c r="N77" s="66">
        <f>IF(OR(AND((O76-$D$993-SUM($C$8:O$8)+SUMIFS($C77:K77,$C$11:K$11,"Payment"))&lt;=0,SUMIFS($C77:L77,$C$11:L$11,"Balance")=0,L77=0),O$8&gt;=O76),O76,
IF(SUMIFS($C77:L77,$C$11:L$11,"Balance")=0, $D$993+SUM($B$8:O$8)-SUMIFS($C77:K77,$C$11:K$11,"Payment"),
O$8))</f>
        <v>0</v>
      </c>
      <c r="O77" s="66">
        <f t="shared" ref="O77:O140" si="16">IF((O76-N77)&lt;=0.0001,0,(O76-N77)*(1+(O$9/12)))</f>
        <v>0</v>
      </c>
      <c r="P77" s="47"/>
      <c r="Q77" s="66">
        <f>IF(OR(AND((R76-$D$993-SUM($C$8:R$8)+SUMIFS($C77:N77,$C$11:N$11,"Payment"))&lt;=0,SUMIFS($C77:O77,$C$11:O$11,"Balance")=0,O77=0),R$8&gt;=R76),R76,
IF(SUMIFS($C77:O77,$C$11:O$11,"Balance")=0, $D$993+SUM($B$8:R$8)-SUMIFS($C77:N77,$C$11:N$11,"Payment"),
R$8))</f>
        <v>0</v>
      </c>
      <c r="R77" s="66">
        <f t="shared" ref="R77:R140" si="17">IF((R76-Q77)&lt;=0.0001,0,(R76-Q77)*(1+(R$9/12)))</f>
        <v>0</v>
      </c>
      <c r="S77" s="47"/>
      <c r="T77" s="66">
        <f>IF(OR(AND((U76-$D$993-SUM($C$8:U$8)+SUMIFS($C77:Q77,$C$11:Q$11,"Payment"))&lt;=0,SUMIFS($C77:R77,$C$11:R$11,"Balance")=0,R77=0),U$8&gt;=U76),U76,
IF(SUMIFS($C77:R77,$C$11:R$11,"Balance")=0, $D$993+SUM($B$8:U$8)-SUMIFS($C77:Q77,$C$11:Q$11,"Payment"),
U$8))</f>
        <v>0</v>
      </c>
      <c r="U77" s="66">
        <f t="shared" ref="U77:U140" si="18">IF((U76-T77)&lt;=0.0001,0,(U76-T77)*(1+(U$9/12)))</f>
        <v>0</v>
      </c>
      <c r="V77" s="47"/>
      <c r="W77" s="66">
        <f>IF(OR(AND((X76-$D$993-SUM($C$8:X$8)+SUMIFS($C77:T77,$C$11:T$11,"Payment"))&lt;=0,SUMIFS($C77:U77,$C$11:U$11,"Balance")=0,U77=0),X$8&gt;=X76),X76,
IF(SUMIFS($C77:U77,$C$11:U$11,"Balance")=0, $D$993+SUM($B$8:X$8)-SUMIFS($C77:T77,$C$11:T$11,"Payment"),
X$8))</f>
        <v>0</v>
      </c>
      <c r="X77" s="66">
        <f t="shared" ref="X77:X140" si="19">IF((X76-W77)&lt;=0.0001,0,(X76-W77)*(1+(X$9/12)))</f>
        <v>0</v>
      </c>
      <c r="Y77" s="47"/>
      <c r="Z77" s="66">
        <f>IF(OR(AND((AA76-$D$993-SUM($C$8:AA$8)+SUMIFS($C77:W77,$C$11:W$11,"Payment"))&lt;=0,SUMIFS($C77:X77,$C$11:X$11,"Balance")=0,X77=0),AA$8&gt;=AA76),AA76,
IF(SUMIFS($C77:X77,$C$11:X$11,"Balance")=0, $D$993+SUM($B$8:AA$8)-SUMIFS($C77:W77,$C$11:W$11,"Payment"),
AA$8))</f>
        <v>0</v>
      </c>
      <c r="AA77" s="66">
        <f t="shared" ref="AA77:AA140" si="20">IF((AA76-Z77)&lt;=0.0001,0,(AA76-Z77)*(1+(AA$9/12)))</f>
        <v>0</v>
      </c>
      <c r="AB77" s="47"/>
      <c r="AC77" s="66">
        <f>IF(OR(AND((AD76-$D$993-SUM($C$8:AD$8)+SUMIFS($C77:Z77,$C$11:Z$11,"Payment"))&lt;=0,SUMIFS($C77:AA77,$C$11:AA$11,"Balance")=0,AA77=0),AD$8&gt;=AD76),AD76,
IF(SUMIFS($C77:AA77,$C$11:AA$11,"Balance")=0, $D$993+SUM($B$8:AD$8)-SUMIFS($C77:Z77,$C$11:Z$11,"Payment"),
AD$8))</f>
        <v>0</v>
      </c>
      <c r="AD77" s="66">
        <f t="shared" ref="AD77:AD140" si="21">IF((AD76-AC77)&lt;=0.0001,0,(AD76-AC77)*(1+(AD$9/12)))</f>
        <v>0</v>
      </c>
      <c r="AE77" s="47"/>
      <c r="AF77" s="66">
        <f>IF(OR(AND((AG76-$D$993-SUM($C$8:AG$8)+SUMIFS($C77:AC77,$C$11:AC$11,"Payment"))&lt;=0,SUMIFS($C77:AD77,$C$11:AD$11,"Balance")=0,AD77=0),AG$8&gt;=AG76),AG76,
IF(SUMIFS($C77:AD77,$C$11:AD$11,"Balance")=0, $D$993+SUM($B$8:AG$8)-SUMIFS($C77:AC77,$C$11:AC$11,"Payment"),
AG$8))</f>
        <v>0</v>
      </c>
      <c r="AG77" s="66">
        <f t="shared" ref="AG77:AG140" si="22">IF((AG76-AF77)&lt;=0.0001,0,(AG76-AF77)*(1+(AG$9/12)))</f>
        <v>0</v>
      </c>
      <c r="AH77" s="47"/>
      <c r="AI77" s="66">
        <f>IF(OR(AND((AJ76-$D$993-SUM($C$8:AJ$8)+SUMIFS($C77:AF77,$C$11:AF$11,"Payment"))&lt;=0,SUMIFS($C77:AG77,$C$11:AG$11,"Balance")=0,AG77=0),AJ$8&gt;=AJ76),AJ76,
IF(SUMIFS($C77:AG77,$C$11:AG$11,"Balance")=0, $D$993+SUM($B$8:AJ$8)-SUMIFS($C77:AF77,$C$11:AF$11,"Payment"),
AJ$8))</f>
        <v>0</v>
      </c>
      <c r="AJ77" s="66">
        <f t="shared" ref="AJ77:AJ140" si="23">IF((AJ76-AI77)&lt;=0.0001,0,(AJ76-AI77)*(1+(AJ$9/12)))</f>
        <v>0</v>
      </c>
      <c r="AK77" s="67"/>
    </row>
    <row r="78" spans="1:37" s="49" customFormat="1" ht="15.6">
      <c r="A78" s="65">
        <v>67</v>
      </c>
      <c r="B78" s="66">
        <f>IF(OR(AND((C77-$D$993-SUM($C$8:C$8))&lt;=0),C$8&gt;=C77),C77, C$8+$D$993)</f>
        <v>0</v>
      </c>
      <c r="C78" s="66">
        <f t="shared" si="12"/>
        <v>0</v>
      </c>
      <c r="D78" s="67"/>
      <c r="E78" s="66">
        <f>IF(OR(AND((F77-$D$993-SUM($C$8:F$8)+SUMIFS(B78:$C78,B$11:$C$11,"Payment"))&lt;=0,SUMIFS($C78:C78,$C$11:C$11,"Balance")=0,C78=0),F$8&gt;=F77),F77,
IF(SUMIFS($C78:C78,$C$11:C$11,"Balance")=0, $D$993+SUM($B$8:F$8)-SUMIFS(B78:$C78,B$11:$C$11,"Payment"),
F$8))</f>
        <v>0</v>
      </c>
      <c r="F78" s="66">
        <f t="shared" si="13"/>
        <v>0</v>
      </c>
      <c r="G78" s="67"/>
      <c r="H78" s="66">
        <f>IF(OR(AND((I77-$D$993-SUM($C$8:I$8)+SUMIFS($C78:E78,$C$11:E$11,"Payment"))&lt;=0,SUMIFS($C78:F78,$C$11:F$11,"Balance")=0,F78=0),I$8&gt;=I77),I77,
IF(SUMIFS($C78:F78,$C$11:F$11,"Balance")=0, $D$993+SUM($B$8:I$8)-SUMIFS($C78:E78,$C$11:E$11,"Payment"),
I$8))</f>
        <v>0</v>
      </c>
      <c r="I78" s="66">
        <f t="shared" si="14"/>
        <v>0</v>
      </c>
      <c r="J78" s="47"/>
      <c r="K78" s="66">
        <f>IF(OR(AND((L77-$D$993-SUM($C$8:L$8)+SUMIFS($C78:H78,$C$11:H$11,"Payment"))&lt;=0,SUMIFS($C78:I78,$C$11:I$11,"Balance")=0,I78=0),L$8&gt;=L77),L77,
IF(SUMIFS($C78:I78,$C$11:I$11,"Balance")=0, $D$993+SUM($B$8:L$8)-SUMIFS($C78:H78,$C$11:H$11,"Payment"),
L$8))</f>
        <v>0</v>
      </c>
      <c r="L78" s="66">
        <f t="shared" si="15"/>
        <v>0</v>
      </c>
      <c r="M78" s="47"/>
      <c r="N78" s="66">
        <f>IF(OR(AND((O77-$D$993-SUM($C$8:O$8)+SUMIFS($C78:K78,$C$11:K$11,"Payment"))&lt;=0,SUMIFS($C78:L78,$C$11:L$11,"Balance")=0,L78=0),O$8&gt;=O77),O77,
IF(SUMIFS($C78:L78,$C$11:L$11,"Balance")=0, $D$993+SUM($B$8:O$8)-SUMIFS($C78:K78,$C$11:K$11,"Payment"),
O$8))</f>
        <v>0</v>
      </c>
      <c r="O78" s="66">
        <f t="shared" si="16"/>
        <v>0</v>
      </c>
      <c r="P78" s="47"/>
      <c r="Q78" s="66">
        <f>IF(OR(AND((R77-$D$993-SUM($C$8:R$8)+SUMIFS($C78:N78,$C$11:N$11,"Payment"))&lt;=0,SUMIFS($C78:O78,$C$11:O$11,"Balance")=0,O78=0),R$8&gt;=R77),R77,
IF(SUMIFS($C78:O78,$C$11:O$11,"Balance")=0, $D$993+SUM($B$8:R$8)-SUMIFS($C78:N78,$C$11:N$11,"Payment"),
R$8))</f>
        <v>0</v>
      </c>
      <c r="R78" s="66">
        <f t="shared" si="17"/>
        <v>0</v>
      </c>
      <c r="S78" s="47"/>
      <c r="T78" s="66">
        <f>IF(OR(AND((U77-$D$993-SUM($C$8:U$8)+SUMIFS($C78:Q78,$C$11:Q$11,"Payment"))&lt;=0,SUMIFS($C78:R78,$C$11:R$11,"Balance")=0,R78=0),U$8&gt;=U77),U77,
IF(SUMIFS($C78:R78,$C$11:R$11,"Balance")=0, $D$993+SUM($B$8:U$8)-SUMIFS($C78:Q78,$C$11:Q$11,"Payment"),
U$8))</f>
        <v>0</v>
      </c>
      <c r="U78" s="66">
        <f t="shared" si="18"/>
        <v>0</v>
      </c>
      <c r="V78" s="47"/>
      <c r="W78" s="66">
        <f>IF(OR(AND((X77-$D$993-SUM($C$8:X$8)+SUMIFS($C78:T78,$C$11:T$11,"Payment"))&lt;=0,SUMIFS($C78:U78,$C$11:U$11,"Balance")=0,U78=0),X$8&gt;=X77),X77,
IF(SUMIFS($C78:U78,$C$11:U$11,"Balance")=0, $D$993+SUM($B$8:X$8)-SUMIFS($C78:T78,$C$11:T$11,"Payment"),
X$8))</f>
        <v>0</v>
      </c>
      <c r="X78" s="66">
        <f t="shared" si="19"/>
        <v>0</v>
      </c>
      <c r="Y78" s="47"/>
      <c r="Z78" s="66">
        <f>IF(OR(AND((AA77-$D$993-SUM($C$8:AA$8)+SUMIFS($C78:W78,$C$11:W$11,"Payment"))&lt;=0,SUMIFS($C78:X78,$C$11:X$11,"Balance")=0,X78=0),AA$8&gt;=AA77),AA77,
IF(SUMIFS($C78:X78,$C$11:X$11,"Balance")=0, $D$993+SUM($B$8:AA$8)-SUMIFS($C78:W78,$C$11:W$11,"Payment"),
AA$8))</f>
        <v>0</v>
      </c>
      <c r="AA78" s="66">
        <f t="shared" si="20"/>
        <v>0</v>
      </c>
      <c r="AB78" s="47"/>
      <c r="AC78" s="66">
        <f>IF(OR(AND((AD77-$D$993-SUM($C$8:AD$8)+SUMIFS($C78:Z78,$C$11:Z$11,"Payment"))&lt;=0,SUMIFS($C78:AA78,$C$11:AA$11,"Balance")=0,AA78=0),AD$8&gt;=AD77),AD77,
IF(SUMIFS($C78:AA78,$C$11:AA$11,"Balance")=0, $D$993+SUM($B$8:AD$8)-SUMIFS($C78:Z78,$C$11:Z$11,"Payment"),
AD$8))</f>
        <v>0</v>
      </c>
      <c r="AD78" s="66">
        <f t="shared" si="21"/>
        <v>0</v>
      </c>
      <c r="AE78" s="47"/>
      <c r="AF78" s="66">
        <f>IF(OR(AND((AG77-$D$993-SUM($C$8:AG$8)+SUMIFS($C78:AC78,$C$11:AC$11,"Payment"))&lt;=0,SUMIFS($C78:AD78,$C$11:AD$11,"Balance")=0,AD78=0),AG$8&gt;=AG77),AG77,
IF(SUMIFS($C78:AD78,$C$11:AD$11,"Balance")=0, $D$993+SUM($B$8:AG$8)-SUMIFS($C78:AC78,$C$11:AC$11,"Payment"),
AG$8))</f>
        <v>0</v>
      </c>
      <c r="AG78" s="66">
        <f t="shared" si="22"/>
        <v>0</v>
      </c>
      <c r="AH78" s="47"/>
      <c r="AI78" s="66">
        <f>IF(OR(AND((AJ77-$D$993-SUM($C$8:AJ$8)+SUMIFS($C78:AF78,$C$11:AF$11,"Payment"))&lt;=0,SUMIFS($C78:AG78,$C$11:AG$11,"Balance")=0,AG78=0),AJ$8&gt;=AJ77),AJ77,
IF(SUMIFS($C78:AG78,$C$11:AG$11,"Balance")=0, $D$993+SUM($B$8:AJ$8)-SUMIFS($C78:AF78,$C$11:AF$11,"Payment"),
AJ$8))</f>
        <v>0</v>
      </c>
      <c r="AJ78" s="66">
        <f t="shared" si="23"/>
        <v>0</v>
      </c>
      <c r="AK78" s="67"/>
    </row>
    <row r="79" spans="1:37" s="49" customFormat="1" ht="15.6">
      <c r="A79" s="65">
        <v>68</v>
      </c>
      <c r="B79" s="66">
        <f>IF(OR(AND((C78-$D$993-SUM($C$8:C$8))&lt;=0),C$8&gt;=C78),C78, C$8+$D$993)</f>
        <v>0</v>
      </c>
      <c r="C79" s="66">
        <f t="shared" si="12"/>
        <v>0</v>
      </c>
      <c r="D79" s="67"/>
      <c r="E79" s="66">
        <f>IF(OR(AND((F78-$D$993-SUM($C$8:F$8)+SUMIFS(B79:$C79,B$11:$C$11,"Payment"))&lt;=0,SUMIFS($C79:C79,$C$11:C$11,"Balance")=0,C79=0),F$8&gt;=F78),F78,
IF(SUMIFS($C79:C79,$C$11:C$11,"Balance")=0, $D$993+SUM($B$8:F$8)-SUMIFS(B79:$C79,B$11:$C$11,"Payment"),
F$8))</f>
        <v>0</v>
      </c>
      <c r="F79" s="66">
        <f t="shared" si="13"/>
        <v>0</v>
      </c>
      <c r="G79" s="67"/>
      <c r="H79" s="66">
        <f>IF(OR(AND((I78-$D$993-SUM($C$8:I$8)+SUMIFS($C79:E79,$C$11:E$11,"Payment"))&lt;=0,SUMIFS($C79:F79,$C$11:F$11,"Balance")=0,F79=0),I$8&gt;=I78),I78,
IF(SUMIFS($C79:F79,$C$11:F$11,"Balance")=0, $D$993+SUM($B$8:I$8)-SUMIFS($C79:E79,$C$11:E$11,"Payment"),
I$8))</f>
        <v>0</v>
      </c>
      <c r="I79" s="66">
        <f t="shared" si="14"/>
        <v>0</v>
      </c>
      <c r="J79" s="47"/>
      <c r="K79" s="66">
        <f>IF(OR(AND((L78-$D$993-SUM($C$8:L$8)+SUMIFS($C79:H79,$C$11:H$11,"Payment"))&lt;=0,SUMIFS($C79:I79,$C$11:I$11,"Balance")=0,I79=0),L$8&gt;=L78),L78,
IF(SUMIFS($C79:I79,$C$11:I$11,"Balance")=0, $D$993+SUM($B$8:L$8)-SUMIFS($C79:H79,$C$11:H$11,"Payment"),
L$8))</f>
        <v>0</v>
      </c>
      <c r="L79" s="66">
        <f t="shared" si="15"/>
        <v>0</v>
      </c>
      <c r="M79" s="47"/>
      <c r="N79" s="66">
        <f>IF(OR(AND((O78-$D$993-SUM($C$8:O$8)+SUMIFS($C79:K79,$C$11:K$11,"Payment"))&lt;=0,SUMIFS($C79:L79,$C$11:L$11,"Balance")=0,L79=0),O$8&gt;=O78),O78,
IF(SUMIFS($C79:L79,$C$11:L$11,"Balance")=0, $D$993+SUM($B$8:O$8)-SUMIFS($C79:K79,$C$11:K$11,"Payment"),
O$8))</f>
        <v>0</v>
      </c>
      <c r="O79" s="66">
        <f t="shared" si="16"/>
        <v>0</v>
      </c>
      <c r="P79" s="47"/>
      <c r="Q79" s="66">
        <f>IF(OR(AND((R78-$D$993-SUM($C$8:R$8)+SUMIFS($C79:N79,$C$11:N$11,"Payment"))&lt;=0,SUMIFS($C79:O79,$C$11:O$11,"Balance")=0,O79=0),R$8&gt;=R78),R78,
IF(SUMIFS($C79:O79,$C$11:O$11,"Balance")=0, $D$993+SUM($B$8:R$8)-SUMIFS($C79:N79,$C$11:N$11,"Payment"),
R$8))</f>
        <v>0</v>
      </c>
      <c r="R79" s="66">
        <f t="shared" si="17"/>
        <v>0</v>
      </c>
      <c r="S79" s="47"/>
      <c r="T79" s="66">
        <f>IF(OR(AND((U78-$D$993-SUM($C$8:U$8)+SUMIFS($C79:Q79,$C$11:Q$11,"Payment"))&lt;=0,SUMIFS($C79:R79,$C$11:R$11,"Balance")=0,R79=0),U$8&gt;=U78),U78,
IF(SUMIFS($C79:R79,$C$11:R$11,"Balance")=0, $D$993+SUM($B$8:U$8)-SUMIFS($C79:Q79,$C$11:Q$11,"Payment"),
U$8))</f>
        <v>0</v>
      </c>
      <c r="U79" s="66">
        <f t="shared" si="18"/>
        <v>0</v>
      </c>
      <c r="V79" s="47"/>
      <c r="W79" s="66">
        <f>IF(OR(AND((X78-$D$993-SUM($C$8:X$8)+SUMIFS($C79:T79,$C$11:T$11,"Payment"))&lt;=0,SUMIFS($C79:U79,$C$11:U$11,"Balance")=0,U79=0),X$8&gt;=X78),X78,
IF(SUMIFS($C79:U79,$C$11:U$11,"Balance")=0, $D$993+SUM($B$8:X$8)-SUMIFS($C79:T79,$C$11:T$11,"Payment"),
X$8))</f>
        <v>0</v>
      </c>
      <c r="X79" s="66">
        <f t="shared" si="19"/>
        <v>0</v>
      </c>
      <c r="Y79" s="47"/>
      <c r="Z79" s="66">
        <f>IF(OR(AND((AA78-$D$993-SUM($C$8:AA$8)+SUMIFS($C79:W79,$C$11:W$11,"Payment"))&lt;=0,SUMIFS($C79:X79,$C$11:X$11,"Balance")=0,X79=0),AA$8&gt;=AA78),AA78,
IF(SUMIFS($C79:X79,$C$11:X$11,"Balance")=0, $D$993+SUM($B$8:AA$8)-SUMIFS($C79:W79,$C$11:W$11,"Payment"),
AA$8))</f>
        <v>0</v>
      </c>
      <c r="AA79" s="66">
        <f t="shared" si="20"/>
        <v>0</v>
      </c>
      <c r="AB79" s="47"/>
      <c r="AC79" s="66">
        <f>IF(OR(AND((AD78-$D$993-SUM($C$8:AD$8)+SUMIFS($C79:Z79,$C$11:Z$11,"Payment"))&lt;=0,SUMIFS($C79:AA79,$C$11:AA$11,"Balance")=0,AA79=0),AD$8&gt;=AD78),AD78,
IF(SUMIFS($C79:AA79,$C$11:AA$11,"Balance")=0, $D$993+SUM($B$8:AD$8)-SUMIFS($C79:Z79,$C$11:Z$11,"Payment"),
AD$8))</f>
        <v>0</v>
      </c>
      <c r="AD79" s="66">
        <f t="shared" si="21"/>
        <v>0</v>
      </c>
      <c r="AE79" s="47"/>
      <c r="AF79" s="66">
        <f>IF(OR(AND((AG78-$D$993-SUM($C$8:AG$8)+SUMIFS($C79:AC79,$C$11:AC$11,"Payment"))&lt;=0,SUMIFS($C79:AD79,$C$11:AD$11,"Balance")=0,AD79=0),AG$8&gt;=AG78),AG78,
IF(SUMIFS($C79:AD79,$C$11:AD$11,"Balance")=0, $D$993+SUM($B$8:AG$8)-SUMIFS($C79:AC79,$C$11:AC$11,"Payment"),
AG$8))</f>
        <v>0</v>
      </c>
      <c r="AG79" s="66">
        <f t="shared" si="22"/>
        <v>0</v>
      </c>
      <c r="AH79" s="47"/>
      <c r="AI79" s="66">
        <f>IF(OR(AND((AJ78-$D$993-SUM($C$8:AJ$8)+SUMIFS($C79:AF79,$C$11:AF$11,"Payment"))&lt;=0,SUMIFS($C79:AG79,$C$11:AG$11,"Balance")=0,AG79=0),AJ$8&gt;=AJ78),AJ78,
IF(SUMIFS($C79:AG79,$C$11:AG$11,"Balance")=0, $D$993+SUM($B$8:AJ$8)-SUMIFS($C79:AF79,$C$11:AF$11,"Payment"),
AJ$8))</f>
        <v>0</v>
      </c>
      <c r="AJ79" s="66">
        <f t="shared" si="23"/>
        <v>0</v>
      </c>
      <c r="AK79" s="67"/>
    </row>
    <row r="80" spans="1:37" s="49" customFormat="1" ht="15.6">
      <c r="A80" s="65">
        <v>69</v>
      </c>
      <c r="B80" s="66">
        <f>IF(OR(AND((C79-$D$993-SUM($C$8:C$8))&lt;=0),C$8&gt;=C79),C79, C$8+$D$993)</f>
        <v>0</v>
      </c>
      <c r="C80" s="66">
        <f t="shared" si="12"/>
        <v>0</v>
      </c>
      <c r="D80" s="67"/>
      <c r="E80" s="66">
        <f>IF(OR(AND((F79-$D$993-SUM($C$8:F$8)+SUMIFS(B80:$C80,B$11:$C$11,"Payment"))&lt;=0,SUMIFS($C80:C80,$C$11:C$11,"Balance")=0,C80=0),F$8&gt;=F79),F79,
IF(SUMIFS($C80:C80,$C$11:C$11,"Balance")=0, $D$993+SUM($B$8:F$8)-SUMIFS(B80:$C80,B$11:$C$11,"Payment"),
F$8))</f>
        <v>0</v>
      </c>
      <c r="F80" s="66">
        <f t="shared" si="13"/>
        <v>0</v>
      </c>
      <c r="G80" s="67"/>
      <c r="H80" s="66">
        <f>IF(OR(AND((I79-$D$993-SUM($C$8:I$8)+SUMIFS($C80:E80,$C$11:E$11,"Payment"))&lt;=0,SUMIFS($C80:F80,$C$11:F$11,"Balance")=0,F80=0),I$8&gt;=I79),I79,
IF(SUMIFS($C80:F80,$C$11:F$11,"Balance")=0, $D$993+SUM($B$8:I$8)-SUMIFS($C80:E80,$C$11:E$11,"Payment"),
I$8))</f>
        <v>0</v>
      </c>
      <c r="I80" s="66">
        <f t="shared" si="14"/>
        <v>0</v>
      </c>
      <c r="J80" s="47"/>
      <c r="K80" s="66">
        <f>IF(OR(AND((L79-$D$993-SUM($C$8:L$8)+SUMIFS($C80:H80,$C$11:H$11,"Payment"))&lt;=0,SUMIFS($C80:I80,$C$11:I$11,"Balance")=0,I80=0),L$8&gt;=L79),L79,
IF(SUMIFS($C80:I80,$C$11:I$11,"Balance")=0, $D$993+SUM($B$8:L$8)-SUMIFS($C80:H80,$C$11:H$11,"Payment"),
L$8))</f>
        <v>0</v>
      </c>
      <c r="L80" s="66">
        <f t="shared" si="15"/>
        <v>0</v>
      </c>
      <c r="M80" s="47"/>
      <c r="N80" s="66">
        <f>IF(OR(AND((O79-$D$993-SUM($C$8:O$8)+SUMIFS($C80:K80,$C$11:K$11,"Payment"))&lt;=0,SUMIFS($C80:L80,$C$11:L$11,"Balance")=0,L80=0),O$8&gt;=O79),O79,
IF(SUMIFS($C80:L80,$C$11:L$11,"Balance")=0, $D$993+SUM($B$8:O$8)-SUMIFS($C80:K80,$C$11:K$11,"Payment"),
O$8))</f>
        <v>0</v>
      </c>
      <c r="O80" s="66">
        <f t="shared" si="16"/>
        <v>0</v>
      </c>
      <c r="P80" s="47"/>
      <c r="Q80" s="66">
        <f>IF(OR(AND((R79-$D$993-SUM($C$8:R$8)+SUMIFS($C80:N80,$C$11:N$11,"Payment"))&lt;=0,SUMIFS($C80:O80,$C$11:O$11,"Balance")=0,O80=0),R$8&gt;=R79),R79,
IF(SUMIFS($C80:O80,$C$11:O$11,"Balance")=0, $D$993+SUM($B$8:R$8)-SUMIFS($C80:N80,$C$11:N$11,"Payment"),
R$8))</f>
        <v>0</v>
      </c>
      <c r="R80" s="66">
        <f t="shared" si="17"/>
        <v>0</v>
      </c>
      <c r="S80" s="47"/>
      <c r="T80" s="66">
        <f>IF(OR(AND((U79-$D$993-SUM($C$8:U$8)+SUMIFS($C80:Q80,$C$11:Q$11,"Payment"))&lt;=0,SUMIFS($C80:R80,$C$11:R$11,"Balance")=0,R80=0),U$8&gt;=U79),U79,
IF(SUMIFS($C80:R80,$C$11:R$11,"Balance")=0, $D$993+SUM($B$8:U$8)-SUMIFS($C80:Q80,$C$11:Q$11,"Payment"),
U$8))</f>
        <v>0</v>
      </c>
      <c r="U80" s="66">
        <f t="shared" si="18"/>
        <v>0</v>
      </c>
      <c r="V80" s="47"/>
      <c r="W80" s="66">
        <f>IF(OR(AND((X79-$D$993-SUM($C$8:X$8)+SUMIFS($C80:T80,$C$11:T$11,"Payment"))&lt;=0,SUMIFS($C80:U80,$C$11:U$11,"Balance")=0,U80=0),X$8&gt;=X79),X79,
IF(SUMIFS($C80:U80,$C$11:U$11,"Balance")=0, $D$993+SUM($B$8:X$8)-SUMIFS($C80:T80,$C$11:T$11,"Payment"),
X$8))</f>
        <v>0</v>
      </c>
      <c r="X80" s="66">
        <f t="shared" si="19"/>
        <v>0</v>
      </c>
      <c r="Y80" s="47"/>
      <c r="Z80" s="66">
        <f>IF(OR(AND((AA79-$D$993-SUM($C$8:AA$8)+SUMIFS($C80:W80,$C$11:W$11,"Payment"))&lt;=0,SUMIFS($C80:X80,$C$11:X$11,"Balance")=0,X80=0),AA$8&gt;=AA79),AA79,
IF(SUMIFS($C80:X80,$C$11:X$11,"Balance")=0, $D$993+SUM($B$8:AA$8)-SUMIFS($C80:W80,$C$11:W$11,"Payment"),
AA$8))</f>
        <v>0</v>
      </c>
      <c r="AA80" s="66">
        <f t="shared" si="20"/>
        <v>0</v>
      </c>
      <c r="AB80" s="47"/>
      <c r="AC80" s="66">
        <f>IF(OR(AND((AD79-$D$993-SUM($C$8:AD$8)+SUMIFS($C80:Z80,$C$11:Z$11,"Payment"))&lt;=0,SUMIFS($C80:AA80,$C$11:AA$11,"Balance")=0,AA80=0),AD$8&gt;=AD79),AD79,
IF(SUMIFS($C80:AA80,$C$11:AA$11,"Balance")=0, $D$993+SUM($B$8:AD$8)-SUMIFS($C80:Z80,$C$11:Z$11,"Payment"),
AD$8))</f>
        <v>0</v>
      </c>
      <c r="AD80" s="66">
        <f t="shared" si="21"/>
        <v>0</v>
      </c>
      <c r="AE80" s="47"/>
      <c r="AF80" s="66">
        <f>IF(OR(AND((AG79-$D$993-SUM($C$8:AG$8)+SUMIFS($C80:AC80,$C$11:AC$11,"Payment"))&lt;=0,SUMIFS($C80:AD80,$C$11:AD$11,"Balance")=0,AD80=0),AG$8&gt;=AG79),AG79,
IF(SUMIFS($C80:AD80,$C$11:AD$11,"Balance")=0, $D$993+SUM($B$8:AG$8)-SUMIFS($C80:AC80,$C$11:AC$11,"Payment"),
AG$8))</f>
        <v>0</v>
      </c>
      <c r="AG80" s="66">
        <f t="shared" si="22"/>
        <v>0</v>
      </c>
      <c r="AH80" s="47"/>
      <c r="AI80" s="66">
        <f>IF(OR(AND((AJ79-$D$993-SUM($C$8:AJ$8)+SUMIFS($C80:AF80,$C$11:AF$11,"Payment"))&lt;=0,SUMIFS($C80:AG80,$C$11:AG$11,"Balance")=0,AG80=0),AJ$8&gt;=AJ79),AJ79,
IF(SUMIFS($C80:AG80,$C$11:AG$11,"Balance")=0, $D$993+SUM($B$8:AJ$8)-SUMIFS($C80:AF80,$C$11:AF$11,"Payment"),
AJ$8))</f>
        <v>0</v>
      </c>
      <c r="AJ80" s="66">
        <f t="shared" si="23"/>
        <v>0</v>
      </c>
      <c r="AK80" s="67"/>
    </row>
    <row r="81" spans="1:37" s="49" customFormat="1" ht="15.6">
      <c r="A81" s="65">
        <v>70</v>
      </c>
      <c r="B81" s="66">
        <f>IF(OR(AND((C80-$D$993-SUM($C$8:C$8))&lt;=0),C$8&gt;=C80),C80, C$8+$D$993)</f>
        <v>0</v>
      </c>
      <c r="C81" s="66">
        <f t="shared" si="12"/>
        <v>0</v>
      </c>
      <c r="D81" s="67"/>
      <c r="E81" s="66">
        <f>IF(OR(AND((F80-$D$993-SUM($C$8:F$8)+SUMIFS(B81:$C81,B$11:$C$11,"Payment"))&lt;=0,SUMIFS($C81:C81,$C$11:C$11,"Balance")=0,C81=0),F$8&gt;=F80),F80,
IF(SUMIFS($C81:C81,$C$11:C$11,"Balance")=0, $D$993+SUM($B$8:F$8)-SUMIFS(B81:$C81,B$11:$C$11,"Payment"),
F$8))</f>
        <v>0</v>
      </c>
      <c r="F81" s="66">
        <f t="shared" si="13"/>
        <v>0</v>
      </c>
      <c r="G81" s="67"/>
      <c r="H81" s="66">
        <f>IF(OR(AND((I80-$D$993-SUM($C$8:I$8)+SUMIFS($C81:E81,$C$11:E$11,"Payment"))&lt;=0,SUMIFS($C81:F81,$C$11:F$11,"Balance")=0,F81=0),I$8&gt;=I80),I80,
IF(SUMIFS($C81:F81,$C$11:F$11,"Balance")=0, $D$993+SUM($B$8:I$8)-SUMIFS($C81:E81,$C$11:E$11,"Payment"),
I$8))</f>
        <v>0</v>
      </c>
      <c r="I81" s="66">
        <f t="shared" si="14"/>
        <v>0</v>
      </c>
      <c r="J81" s="47"/>
      <c r="K81" s="66">
        <f>IF(OR(AND((L80-$D$993-SUM($C$8:L$8)+SUMIFS($C81:H81,$C$11:H$11,"Payment"))&lt;=0,SUMIFS($C81:I81,$C$11:I$11,"Balance")=0,I81=0),L$8&gt;=L80),L80,
IF(SUMIFS($C81:I81,$C$11:I$11,"Balance")=0, $D$993+SUM($B$8:L$8)-SUMIFS($C81:H81,$C$11:H$11,"Payment"),
L$8))</f>
        <v>0</v>
      </c>
      <c r="L81" s="66">
        <f t="shared" si="15"/>
        <v>0</v>
      </c>
      <c r="M81" s="47"/>
      <c r="N81" s="66">
        <f>IF(OR(AND((O80-$D$993-SUM($C$8:O$8)+SUMIFS($C81:K81,$C$11:K$11,"Payment"))&lt;=0,SUMIFS($C81:L81,$C$11:L$11,"Balance")=0,L81=0),O$8&gt;=O80),O80,
IF(SUMIFS($C81:L81,$C$11:L$11,"Balance")=0, $D$993+SUM($B$8:O$8)-SUMIFS($C81:K81,$C$11:K$11,"Payment"),
O$8))</f>
        <v>0</v>
      </c>
      <c r="O81" s="66">
        <f t="shared" si="16"/>
        <v>0</v>
      </c>
      <c r="P81" s="47"/>
      <c r="Q81" s="66">
        <f>IF(OR(AND((R80-$D$993-SUM($C$8:R$8)+SUMIFS($C81:N81,$C$11:N$11,"Payment"))&lt;=0,SUMIFS($C81:O81,$C$11:O$11,"Balance")=0,O81=0),R$8&gt;=R80),R80,
IF(SUMIFS($C81:O81,$C$11:O$11,"Balance")=0, $D$993+SUM($B$8:R$8)-SUMIFS($C81:N81,$C$11:N$11,"Payment"),
R$8))</f>
        <v>0</v>
      </c>
      <c r="R81" s="66">
        <f t="shared" si="17"/>
        <v>0</v>
      </c>
      <c r="S81" s="47"/>
      <c r="T81" s="66">
        <f>IF(OR(AND((U80-$D$993-SUM($C$8:U$8)+SUMIFS($C81:Q81,$C$11:Q$11,"Payment"))&lt;=0,SUMIFS($C81:R81,$C$11:R$11,"Balance")=0,R81=0),U$8&gt;=U80),U80,
IF(SUMIFS($C81:R81,$C$11:R$11,"Balance")=0, $D$993+SUM($B$8:U$8)-SUMIFS($C81:Q81,$C$11:Q$11,"Payment"),
U$8))</f>
        <v>0</v>
      </c>
      <c r="U81" s="66">
        <f t="shared" si="18"/>
        <v>0</v>
      </c>
      <c r="V81" s="47"/>
      <c r="W81" s="66">
        <f>IF(OR(AND((X80-$D$993-SUM($C$8:X$8)+SUMIFS($C81:T81,$C$11:T$11,"Payment"))&lt;=0,SUMIFS($C81:U81,$C$11:U$11,"Balance")=0,U81=0),X$8&gt;=X80),X80,
IF(SUMIFS($C81:U81,$C$11:U$11,"Balance")=0, $D$993+SUM($B$8:X$8)-SUMIFS($C81:T81,$C$11:T$11,"Payment"),
X$8))</f>
        <v>0</v>
      </c>
      <c r="X81" s="66">
        <f t="shared" si="19"/>
        <v>0</v>
      </c>
      <c r="Y81" s="47"/>
      <c r="Z81" s="66">
        <f>IF(OR(AND((AA80-$D$993-SUM($C$8:AA$8)+SUMIFS($C81:W81,$C$11:W$11,"Payment"))&lt;=0,SUMIFS($C81:X81,$C$11:X$11,"Balance")=0,X81=0),AA$8&gt;=AA80),AA80,
IF(SUMIFS($C81:X81,$C$11:X$11,"Balance")=0, $D$993+SUM($B$8:AA$8)-SUMIFS($C81:W81,$C$11:W$11,"Payment"),
AA$8))</f>
        <v>0</v>
      </c>
      <c r="AA81" s="66">
        <f t="shared" si="20"/>
        <v>0</v>
      </c>
      <c r="AB81" s="47"/>
      <c r="AC81" s="66">
        <f>IF(OR(AND((AD80-$D$993-SUM($C$8:AD$8)+SUMIFS($C81:Z81,$C$11:Z$11,"Payment"))&lt;=0,SUMIFS($C81:AA81,$C$11:AA$11,"Balance")=0,AA81=0),AD$8&gt;=AD80),AD80,
IF(SUMIFS($C81:AA81,$C$11:AA$11,"Balance")=0, $D$993+SUM($B$8:AD$8)-SUMIFS($C81:Z81,$C$11:Z$11,"Payment"),
AD$8))</f>
        <v>0</v>
      </c>
      <c r="AD81" s="66">
        <f t="shared" si="21"/>
        <v>0</v>
      </c>
      <c r="AE81" s="47"/>
      <c r="AF81" s="66">
        <f>IF(OR(AND((AG80-$D$993-SUM($C$8:AG$8)+SUMIFS($C81:AC81,$C$11:AC$11,"Payment"))&lt;=0,SUMIFS($C81:AD81,$C$11:AD$11,"Balance")=0,AD81=0),AG$8&gt;=AG80),AG80,
IF(SUMIFS($C81:AD81,$C$11:AD$11,"Balance")=0, $D$993+SUM($B$8:AG$8)-SUMIFS($C81:AC81,$C$11:AC$11,"Payment"),
AG$8))</f>
        <v>0</v>
      </c>
      <c r="AG81" s="66">
        <f t="shared" si="22"/>
        <v>0</v>
      </c>
      <c r="AH81" s="47"/>
      <c r="AI81" s="66">
        <f>IF(OR(AND((AJ80-$D$993-SUM($C$8:AJ$8)+SUMIFS($C81:AF81,$C$11:AF$11,"Payment"))&lt;=0,SUMIFS($C81:AG81,$C$11:AG$11,"Balance")=0,AG81=0),AJ$8&gt;=AJ80),AJ80,
IF(SUMIFS($C81:AG81,$C$11:AG$11,"Balance")=0, $D$993+SUM($B$8:AJ$8)-SUMIFS($C81:AF81,$C$11:AF$11,"Payment"),
AJ$8))</f>
        <v>0</v>
      </c>
      <c r="AJ81" s="66">
        <f t="shared" si="23"/>
        <v>0</v>
      </c>
      <c r="AK81" s="67"/>
    </row>
    <row r="82" spans="1:37" s="49" customFormat="1" ht="15.6">
      <c r="A82" s="65">
        <v>71</v>
      </c>
      <c r="B82" s="66">
        <f>IF(OR(AND((C81-$D$993-SUM($C$8:C$8))&lt;=0),C$8&gt;=C81),C81, C$8+$D$993)</f>
        <v>0</v>
      </c>
      <c r="C82" s="66">
        <f t="shared" si="12"/>
        <v>0</v>
      </c>
      <c r="D82" s="67"/>
      <c r="E82" s="66">
        <f>IF(OR(AND((F81-$D$993-SUM($C$8:F$8)+SUMIFS(B82:$C82,B$11:$C$11,"Payment"))&lt;=0,SUMIFS($C82:C82,$C$11:C$11,"Balance")=0,C82=0),F$8&gt;=F81),F81,
IF(SUMIFS($C82:C82,$C$11:C$11,"Balance")=0, $D$993+SUM($B$8:F$8)-SUMIFS(B82:$C82,B$11:$C$11,"Payment"),
F$8))</f>
        <v>0</v>
      </c>
      <c r="F82" s="66">
        <f t="shared" si="13"/>
        <v>0</v>
      </c>
      <c r="G82" s="67"/>
      <c r="H82" s="66">
        <f>IF(OR(AND((I81-$D$993-SUM($C$8:I$8)+SUMIFS($C82:E82,$C$11:E$11,"Payment"))&lt;=0,SUMIFS($C82:F82,$C$11:F$11,"Balance")=0,F82=0),I$8&gt;=I81),I81,
IF(SUMIFS($C82:F82,$C$11:F$11,"Balance")=0, $D$993+SUM($B$8:I$8)-SUMIFS($C82:E82,$C$11:E$11,"Payment"),
I$8))</f>
        <v>0</v>
      </c>
      <c r="I82" s="66">
        <f t="shared" si="14"/>
        <v>0</v>
      </c>
      <c r="J82" s="47"/>
      <c r="K82" s="66">
        <f>IF(OR(AND((L81-$D$993-SUM($C$8:L$8)+SUMIFS($C82:H82,$C$11:H$11,"Payment"))&lt;=0,SUMIFS($C82:I82,$C$11:I$11,"Balance")=0,I82=0),L$8&gt;=L81),L81,
IF(SUMIFS($C82:I82,$C$11:I$11,"Balance")=0, $D$993+SUM($B$8:L$8)-SUMIFS($C82:H82,$C$11:H$11,"Payment"),
L$8))</f>
        <v>0</v>
      </c>
      <c r="L82" s="66">
        <f t="shared" si="15"/>
        <v>0</v>
      </c>
      <c r="M82" s="47"/>
      <c r="N82" s="66">
        <f>IF(OR(AND((O81-$D$993-SUM($C$8:O$8)+SUMIFS($C82:K82,$C$11:K$11,"Payment"))&lt;=0,SUMIFS($C82:L82,$C$11:L$11,"Balance")=0,L82=0),O$8&gt;=O81),O81,
IF(SUMIFS($C82:L82,$C$11:L$11,"Balance")=0, $D$993+SUM($B$8:O$8)-SUMIFS($C82:K82,$C$11:K$11,"Payment"),
O$8))</f>
        <v>0</v>
      </c>
      <c r="O82" s="66">
        <f t="shared" si="16"/>
        <v>0</v>
      </c>
      <c r="P82" s="47"/>
      <c r="Q82" s="66">
        <f>IF(OR(AND((R81-$D$993-SUM($C$8:R$8)+SUMIFS($C82:N82,$C$11:N$11,"Payment"))&lt;=0,SUMIFS($C82:O82,$C$11:O$11,"Balance")=0,O82=0),R$8&gt;=R81),R81,
IF(SUMIFS($C82:O82,$C$11:O$11,"Balance")=0, $D$993+SUM($B$8:R$8)-SUMIFS($C82:N82,$C$11:N$11,"Payment"),
R$8))</f>
        <v>0</v>
      </c>
      <c r="R82" s="66">
        <f t="shared" si="17"/>
        <v>0</v>
      </c>
      <c r="S82" s="47"/>
      <c r="T82" s="66">
        <f>IF(OR(AND((U81-$D$993-SUM($C$8:U$8)+SUMIFS($C82:Q82,$C$11:Q$11,"Payment"))&lt;=0,SUMIFS($C82:R82,$C$11:R$11,"Balance")=0,R82=0),U$8&gt;=U81),U81,
IF(SUMIFS($C82:R82,$C$11:R$11,"Balance")=0, $D$993+SUM($B$8:U$8)-SUMIFS($C82:Q82,$C$11:Q$11,"Payment"),
U$8))</f>
        <v>0</v>
      </c>
      <c r="U82" s="66">
        <f t="shared" si="18"/>
        <v>0</v>
      </c>
      <c r="V82" s="47"/>
      <c r="W82" s="66">
        <f>IF(OR(AND((X81-$D$993-SUM($C$8:X$8)+SUMIFS($C82:T82,$C$11:T$11,"Payment"))&lt;=0,SUMIFS($C82:U82,$C$11:U$11,"Balance")=0,U82=0),X$8&gt;=X81),X81,
IF(SUMIFS($C82:U82,$C$11:U$11,"Balance")=0, $D$993+SUM($B$8:X$8)-SUMIFS($C82:T82,$C$11:T$11,"Payment"),
X$8))</f>
        <v>0</v>
      </c>
      <c r="X82" s="66">
        <f t="shared" si="19"/>
        <v>0</v>
      </c>
      <c r="Y82" s="47"/>
      <c r="Z82" s="66">
        <f>IF(OR(AND((AA81-$D$993-SUM($C$8:AA$8)+SUMIFS($C82:W82,$C$11:W$11,"Payment"))&lt;=0,SUMIFS($C82:X82,$C$11:X$11,"Balance")=0,X82=0),AA$8&gt;=AA81),AA81,
IF(SUMIFS($C82:X82,$C$11:X$11,"Balance")=0, $D$993+SUM($B$8:AA$8)-SUMIFS($C82:W82,$C$11:W$11,"Payment"),
AA$8))</f>
        <v>0</v>
      </c>
      <c r="AA82" s="66">
        <f t="shared" si="20"/>
        <v>0</v>
      </c>
      <c r="AB82" s="47"/>
      <c r="AC82" s="66">
        <f>IF(OR(AND((AD81-$D$993-SUM($C$8:AD$8)+SUMIFS($C82:Z82,$C$11:Z$11,"Payment"))&lt;=0,SUMIFS($C82:AA82,$C$11:AA$11,"Balance")=0,AA82=0),AD$8&gt;=AD81),AD81,
IF(SUMIFS($C82:AA82,$C$11:AA$11,"Balance")=0, $D$993+SUM($B$8:AD$8)-SUMIFS($C82:Z82,$C$11:Z$11,"Payment"),
AD$8))</f>
        <v>0</v>
      </c>
      <c r="AD82" s="66">
        <f t="shared" si="21"/>
        <v>0</v>
      </c>
      <c r="AE82" s="47"/>
      <c r="AF82" s="66">
        <f>IF(OR(AND((AG81-$D$993-SUM($C$8:AG$8)+SUMIFS($C82:AC82,$C$11:AC$11,"Payment"))&lt;=0,SUMIFS($C82:AD82,$C$11:AD$11,"Balance")=0,AD82=0),AG$8&gt;=AG81),AG81,
IF(SUMIFS($C82:AD82,$C$11:AD$11,"Balance")=0, $D$993+SUM($B$8:AG$8)-SUMIFS($C82:AC82,$C$11:AC$11,"Payment"),
AG$8))</f>
        <v>0</v>
      </c>
      <c r="AG82" s="66">
        <f t="shared" si="22"/>
        <v>0</v>
      </c>
      <c r="AH82" s="47"/>
      <c r="AI82" s="66">
        <f>IF(OR(AND((AJ81-$D$993-SUM($C$8:AJ$8)+SUMIFS($C82:AF82,$C$11:AF$11,"Payment"))&lt;=0,SUMIFS($C82:AG82,$C$11:AG$11,"Balance")=0,AG82=0),AJ$8&gt;=AJ81),AJ81,
IF(SUMIFS($C82:AG82,$C$11:AG$11,"Balance")=0, $D$993+SUM($B$8:AJ$8)-SUMIFS($C82:AF82,$C$11:AF$11,"Payment"),
AJ$8))</f>
        <v>0</v>
      </c>
      <c r="AJ82" s="66">
        <f t="shared" si="23"/>
        <v>0</v>
      </c>
      <c r="AK82" s="67"/>
    </row>
    <row r="83" spans="1:37" s="49" customFormat="1" ht="15.6">
      <c r="A83" s="65">
        <v>72</v>
      </c>
      <c r="B83" s="66">
        <f>IF(OR(AND((C82-$D$993-SUM($C$8:C$8))&lt;=0),C$8&gt;=C82),C82, C$8+$D$993)</f>
        <v>0</v>
      </c>
      <c r="C83" s="66">
        <f t="shared" si="12"/>
        <v>0</v>
      </c>
      <c r="D83" s="67"/>
      <c r="E83" s="66">
        <f>IF(OR(AND((F82-$D$993-SUM($C$8:F$8)+SUMIFS(B83:$C83,B$11:$C$11,"Payment"))&lt;=0,SUMIFS($C83:C83,$C$11:C$11,"Balance")=0,C83=0),F$8&gt;=F82),F82,
IF(SUMIFS($C83:C83,$C$11:C$11,"Balance")=0, $D$993+SUM($B$8:F$8)-SUMIFS(B83:$C83,B$11:$C$11,"Payment"),
F$8))</f>
        <v>0</v>
      </c>
      <c r="F83" s="66">
        <f t="shared" si="13"/>
        <v>0</v>
      </c>
      <c r="G83" s="67"/>
      <c r="H83" s="66">
        <f>IF(OR(AND((I82-$D$993-SUM($C$8:I$8)+SUMIFS($C83:E83,$C$11:E$11,"Payment"))&lt;=0,SUMIFS($C83:F83,$C$11:F$11,"Balance")=0,F83=0),I$8&gt;=I82),I82,
IF(SUMIFS($C83:F83,$C$11:F$11,"Balance")=0, $D$993+SUM($B$8:I$8)-SUMIFS($C83:E83,$C$11:E$11,"Payment"),
I$8))</f>
        <v>0</v>
      </c>
      <c r="I83" s="66">
        <f t="shared" si="14"/>
        <v>0</v>
      </c>
      <c r="J83" s="47"/>
      <c r="K83" s="66">
        <f>IF(OR(AND((L82-$D$993-SUM($C$8:L$8)+SUMIFS($C83:H83,$C$11:H$11,"Payment"))&lt;=0,SUMIFS($C83:I83,$C$11:I$11,"Balance")=0,I83=0),L$8&gt;=L82),L82,
IF(SUMIFS($C83:I83,$C$11:I$11,"Balance")=0, $D$993+SUM($B$8:L$8)-SUMIFS($C83:H83,$C$11:H$11,"Payment"),
L$8))</f>
        <v>0</v>
      </c>
      <c r="L83" s="66">
        <f t="shared" si="15"/>
        <v>0</v>
      </c>
      <c r="M83" s="47"/>
      <c r="N83" s="66">
        <f>IF(OR(AND((O82-$D$993-SUM($C$8:O$8)+SUMIFS($C83:K83,$C$11:K$11,"Payment"))&lt;=0,SUMIFS($C83:L83,$C$11:L$11,"Balance")=0,L83=0),O$8&gt;=O82),O82,
IF(SUMIFS($C83:L83,$C$11:L$11,"Balance")=0, $D$993+SUM($B$8:O$8)-SUMIFS($C83:K83,$C$11:K$11,"Payment"),
O$8))</f>
        <v>0</v>
      </c>
      <c r="O83" s="66">
        <f t="shared" si="16"/>
        <v>0</v>
      </c>
      <c r="P83" s="47"/>
      <c r="Q83" s="66">
        <f>IF(OR(AND((R82-$D$993-SUM($C$8:R$8)+SUMIFS($C83:N83,$C$11:N$11,"Payment"))&lt;=0,SUMIFS($C83:O83,$C$11:O$11,"Balance")=0,O83=0),R$8&gt;=R82),R82,
IF(SUMIFS($C83:O83,$C$11:O$11,"Balance")=0, $D$993+SUM($B$8:R$8)-SUMIFS($C83:N83,$C$11:N$11,"Payment"),
R$8))</f>
        <v>0</v>
      </c>
      <c r="R83" s="66">
        <f t="shared" si="17"/>
        <v>0</v>
      </c>
      <c r="S83" s="47"/>
      <c r="T83" s="66">
        <f>IF(OR(AND((U82-$D$993-SUM($C$8:U$8)+SUMIFS($C83:Q83,$C$11:Q$11,"Payment"))&lt;=0,SUMIFS($C83:R83,$C$11:R$11,"Balance")=0,R83=0),U$8&gt;=U82),U82,
IF(SUMIFS($C83:R83,$C$11:R$11,"Balance")=0, $D$993+SUM($B$8:U$8)-SUMIFS($C83:Q83,$C$11:Q$11,"Payment"),
U$8))</f>
        <v>0</v>
      </c>
      <c r="U83" s="66">
        <f t="shared" si="18"/>
        <v>0</v>
      </c>
      <c r="V83" s="47"/>
      <c r="W83" s="66">
        <f>IF(OR(AND((X82-$D$993-SUM($C$8:X$8)+SUMIFS($C83:T83,$C$11:T$11,"Payment"))&lt;=0,SUMIFS($C83:U83,$C$11:U$11,"Balance")=0,U83=0),X$8&gt;=X82),X82,
IF(SUMIFS($C83:U83,$C$11:U$11,"Balance")=0, $D$993+SUM($B$8:X$8)-SUMIFS($C83:T83,$C$11:T$11,"Payment"),
X$8))</f>
        <v>0</v>
      </c>
      <c r="X83" s="66">
        <f t="shared" si="19"/>
        <v>0</v>
      </c>
      <c r="Y83" s="47"/>
      <c r="Z83" s="66">
        <f>IF(OR(AND((AA82-$D$993-SUM($C$8:AA$8)+SUMIFS($C83:W83,$C$11:W$11,"Payment"))&lt;=0,SUMIFS($C83:X83,$C$11:X$11,"Balance")=0,X83=0),AA$8&gt;=AA82),AA82,
IF(SUMIFS($C83:X83,$C$11:X$11,"Balance")=0, $D$993+SUM($B$8:AA$8)-SUMIFS($C83:W83,$C$11:W$11,"Payment"),
AA$8))</f>
        <v>0</v>
      </c>
      <c r="AA83" s="66">
        <f t="shared" si="20"/>
        <v>0</v>
      </c>
      <c r="AB83" s="47"/>
      <c r="AC83" s="66">
        <f>IF(OR(AND((AD82-$D$993-SUM($C$8:AD$8)+SUMIFS($C83:Z83,$C$11:Z$11,"Payment"))&lt;=0,SUMIFS($C83:AA83,$C$11:AA$11,"Balance")=0,AA83=0),AD$8&gt;=AD82),AD82,
IF(SUMIFS($C83:AA83,$C$11:AA$11,"Balance")=0, $D$993+SUM($B$8:AD$8)-SUMIFS($C83:Z83,$C$11:Z$11,"Payment"),
AD$8))</f>
        <v>0</v>
      </c>
      <c r="AD83" s="66">
        <f t="shared" si="21"/>
        <v>0</v>
      </c>
      <c r="AE83" s="47"/>
      <c r="AF83" s="66">
        <f>IF(OR(AND((AG82-$D$993-SUM($C$8:AG$8)+SUMIFS($C83:AC83,$C$11:AC$11,"Payment"))&lt;=0,SUMIFS($C83:AD83,$C$11:AD$11,"Balance")=0,AD83=0),AG$8&gt;=AG82),AG82,
IF(SUMIFS($C83:AD83,$C$11:AD$11,"Balance")=0, $D$993+SUM($B$8:AG$8)-SUMIFS($C83:AC83,$C$11:AC$11,"Payment"),
AG$8))</f>
        <v>0</v>
      </c>
      <c r="AG83" s="66">
        <f t="shared" si="22"/>
        <v>0</v>
      </c>
      <c r="AH83" s="47"/>
      <c r="AI83" s="66">
        <f>IF(OR(AND((AJ82-$D$993-SUM($C$8:AJ$8)+SUMIFS($C83:AF83,$C$11:AF$11,"Payment"))&lt;=0,SUMIFS($C83:AG83,$C$11:AG$11,"Balance")=0,AG83=0),AJ$8&gt;=AJ82),AJ82,
IF(SUMIFS($C83:AG83,$C$11:AG$11,"Balance")=0, $D$993+SUM($B$8:AJ$8)-SUMIFS($C83:AF83,$C$11:AF$11,"Payment"),
AJ$8))</f>
        <v>0</v>
      </c>
      <c r="AJ83" s="66">
        <f t="shared" si="23"/>
        <v>0</v>
      </c>
      <c r="AK83" s="67"/>
    </row>
    <row r="84" spans="1:37" s="49" customFormat="1" ht="15.6">
      <c r="A84" s="65">
        <v>73</v>
      </c>
      <c r="B84" s="66">
        <f>IF(OR(AND((C83-$D$993-SUM($C$8:C$8))&lt;=0),C$8&gt;=C83),C83, C$8+$D$993)</f>
        <v>0</v>
      </c>
      <c r="C84" s="66">
        <f t="shared" si="12"/>
        <v>0</v>
      </c>
      <c r="D84" s="67"/>
      <c r="E84" s="66">
        <f>IF(OR(AND((F83-$D$993-SUM($C$8:F$8)+SUMIFS(B84:$C84,B$11:$C$11,"Payment"))&lt;=0,SUMIFS($C84:C84,$C$11:C$11,"Balance")=0,C84=0),F$8&gt;=F83),F83,
IF(SUMIFS($C84:C84,$C$11:C$11,"Balance")=0, $D$993+SUM($B$8:F$8)-SUMIFS(B84:$C84,B$11:$C$11,"Payment"),
F$8))</f>
        <v>0</v>
      </c>
      <c r="F84" s="66">
        <f t="shared" si="13"/>
        <v>0</v>
      </c>
      <c r="G84" s="67"/>
      <c r="H84" s="66">
        <f>IF(OR(AND((I83-$D$993-SUM($C$8:I$8)+SUMIFS($C84:E84,$C$11:E$11,"Payment"))&lt;=0,SUMIFS($C84:F84,$C$11:F$11,"Balance")=0,F84=0),I$8&gt;=I83),I83,
IF(SUMIFS($C84:F84,$C$11:F$11,"Balance")=0, $D$993+SUM($B$8:I$8)-SUMIFS($C84:E84,$C$11:E$11,"Payment"),
I$8))</f>
        <v>0</v>
      </c>
      <c r="I84" s="66">
        <f t="shared" si="14"/>
        <v>0</v>
      </c>
      <c r="J84" s="47"/>
      <c r="K84" s="66">
        <f>IF(OR(AND((L83-$D$993-SUM($C$8:L$8)+SUMIFS($C84:H84,$C$11:H$11,"Payment"))&lt;=0,SUMIFS($C84:I84,$C$11:I$11,"Balance")=0,I84=0),L$8&gt;=L83),L83,
IF(SUMIFS($C84:I84,$C$11:I$11,"Balance")=0, $D$993+SUM($B$8:L$8)-SUMIFS($C84:H84,$C$11:H$11,"Payment"),
L$8))</f>
        <v>0</v>
      </c>
      <c r="L84" s="66">
        <f t="shared" si="15"/>
        <v>0</v>
      </c>
      <c r="M84" s="47"/>
      <c r="N84" s="66">
        <f>IF(OR(AND((O83-$D$993-SUM($C$8:O$8)+SUMIFS($C84:K84,$C$11:K$11,"Payment"))&lt;=0,SUMIFS($C84:L84,$C$11:L$11,"Balance")=0,L84=0),O$8&gt;=O83),O83,
IF(SUMIFS($C84:L84,$C$11:L$11,"Balance")=0, $D$993+SUM($B$8:O$8)-SUMIFS($C84:K84,$C$11:K$11,"Payment"),
O$8))</f>
        <v>0</v>
      </c>
      <c r="O84" s="66">
        <f t="shared" si="16"/>
        <v>0</v>
      </c>
      <c r="P84" s="47"/>
      <c r="Q84" s="66">
        <f>IF(OR(AND((R83-$D$993-SUM($C$8:R$8)+SUMIFS($C84:N84,$C$11:N$11,"Payment"))&lt;=0,SUMIFS($C84:O84,$C$11:O$11,"Balance")=0,O84=0),R$8&gt;=R83),R83,
IF(SUMIFS($C84:O84,$C$11:O$11,"Balance")=0, $D$993+SUM($B$8:R$8)-SUMIFS($C84:N84,$C$11:N$11,"Payment"),
R$8))</f>
        <v>0</v>
      </c>
      <c r="R84" s="66">
        <f t="shared" si="17"/>
        <v>0</v>
      </c>
      <c r="S84" s="47"/>
      <c r="T84" s="66">
        <f>IF(OR(AND((U83-$D$993-SUM($C$8:U$8)+SUMIFS($C84:Q84,$C$11:Q$11,"Payment"))&lt;=0,SUMIFS($C84:R84,$C$11:R$11,"Balance")=0,R84=0),U$8&gt;=U83),U83,
IF(SUMIFS($C84:R84,$C$11:R$11,"Balance")=0, $D$993+SUM($B$8:U$8)-SUMIFS($C84:Q84,$C$11:Q$11,"Payment"),
U$8))</f>
        <v>0</v>
      </c>
      <c r="U84" s="66">
        <f t="shared" si="18"/>
        <v>0</v>
      </c>
      <c r="V84" s="47"/>
      <c r="W84" s="66">
        <f>IF(OR(AND((X83-$D$993-SUM($C$8:X$8)+SUMIFS($C84:T84,$C$11:T$11,"Payment"))&lt;=0,SUMIFS($C84:U84,$C$11:U$11,"Balance")=0,U84=0),X$8&gt;=X83),X83,
IF(SUMIFS($C84:U84,$C$11:U$11,"Balance")=0, $D$993+SUM($B$8:X$8)-SUMIFS($C84:T84,$C$11:T$11,"Payment"),
X$8))</f>
        <v>0</v>
      </c>
      <c r="X84" s="66">
        <f t="shared" si="19"/>
        <v>0</v>
      </c>
      <c r="Y84" s="47"/>
      <c r="Z84" s="66">
        <f>IF(OR(AND((AA83-$D$993-SUM($C$8:AA$8)+SUMIFS($C84:W84,$C$11:W$11,"Payment"))&lt;=0,SUMIFS($C84:X84,$C$11:X$11,"Balance")=0,X84=0),AA$8&gt;=AA83),AA83,
IF(SUMIFS($C84:X84,$C$11:X$11,"Balance")=0, $D$993+SUM($B$8:AA$8)-SUMIFS($C84:W84,$C$11:W$11,"Payment"),
AA$8))</f>
        <v>0</v>
      </c>
      <c r="AA84" s="66">
        <f t="shared" si="20"/>
        <v>0</v>
      </c>
      <c r="AB84" s="47"/>
      <c r="AC84" s="66">
        <f>IF(OR(AND((AD83-$D$993-SUM($C$8:AD$8)+SUMIFS($C84:Z84,$C$11:Z$11,"Payment"))&lt;=0,SUMIFS($C84:AA84,$C$11:AA$11,"Balance")=0,AA84=0),AD$8&gt;=AD83),AD83,
IF(SUMIFS($C84:AA84,$C$11:AA$11,"Balance")=0, $D$993+SUM($B$8:AD$8)-SUMIFS($C84:Z84,$C$11:Z$11,"Payment"),
AD$8))</f>
        <v>0</v>
      </c>
      <c r="AD84" s="66">
        <f t="shared" si="21"/>
        <v>0</v>
      </c>
      <c r="AE84" s="47"/>
      <c r="AF84" s="66">
        <f>IF(OR(AND((AG83-$D$993-SUM($C$8:AG$8)+SUMIFS($C84:AC84,$C$11:AC$11,"Payment"))&lt;=0,SUMIFS($C84:AD84,$C$11:AD$11,"Balance")=0,AD84=0),AG$8&gt;=AG83),AG83,
IF(SUMIFS($C84:AD84,$C$11:AD$11,"Balance")=0, $D$993+SUM($B$8:AG$8)-SUMIFS($C84:AC84,$C$11:AC$11,"Payment"),
AG$8))</f>
        <v>0</v>
      </c>
      <c r="AG84" s="66">
        <f t="shared" si="22"/>
        <v>0</v>
      </c>
      <c r="AH84" s="47"/>
      <c r="AI84" s="66">
        <f>IF(OR(AND((AJ83-$D$993-SUM($C$8:AJ$8)+SUMIFS($C84:AF84,$C$11:AF$11,"Payment"))&lt;=0,SUMIFS($C84:AG84,$C$11:AG$11,"Balance")=0,AG84=0),AJ$8&gt;=AJ83),AJ83,
IF(SUMIFS($C84:AG84,$C$11:AG$11,"Balance")=0, $D$993+SUM($B$8:AJ$8)-SUMIFS($C84:AF84,$C$11:AF$11,"Payment"),
AJ$8))</f>
        <v>0</v>
      </c>
      <c r="AJ84" s="66">
        <f t="shared" si="23"/>
        <v>0</v>
      </c>
      <c r="AK84" s="67"/>
    </row>
    <row r="85" spans="1:37" s="49" customFormat="1" ht="15.6">
      <c r="A85" s="65">
        <v>74</v>
      </c>
      <c r="B85" s="66">
        <f>IF(OR(AND((C84-$D$993-SUM($C$8:C$8))&lt;=0),C$8&gt;=C84),C84, C$8+$D$993)</f>
        <v>0</v>
      </c>
      <c r="C85" s="66">
        <f t="shared" si="12"/>
        <v>0</v>
      </c>
      <c r="D85" s="67"/>
      <c r="E85" s="66">
        <f>IF(OR(AND((F84-$D$993-SUM($C$8:F$8)+SUMIFS(B85:$C85,B$11:$C$11,"Payment"))&lt;=0,SUMIFS($C85:C85,$C$11:C$11,"Balance")=0,C85=0),F$8&gt;=F84),F84,
IF(SUMIFS($C85:C85,$C$11:C$11,"Balance")=0, $D$993+SUM($B$8:F$8)-SUMIFS(B85:$C85,B$11:$C$11,"Payment"),
F$8))</f>
        <v>0</v>
      </c>
      <c r="F85" s="66">
        <f t="shared" si="13"/>
        <v>0</v>
      </c>
      <c r="G85" s="67"/>
      <c r="H85" s="66">
        <f>IF(OR(AND((I84-$D$993-SUM($C$8:I$8)+SUMIFS($C85:E85,$C$11:E$11,"Payment"))&lt;=0,SUMIFS($C85:F85,$C$11:F$11,"Balance")=0,F85=0),I$8&gt;=I84),I84,
IF(SUMIFS($C85:F85,$C$11:F$11,"Balance")=0, $D$993+SUM($B$8:I$8)-SUMIFS($C85:E85,$C$11:E$11,"Payment"),
I$8))</f>
        <v>0</v>
      </c>
      <c r="I85" s="66">
        <f t="shared" si="14"/>
        <v>0</v>
      </c>
      <c r="J85" s="47"/>
      <c r="K85" s="66">
        <f>IF(OR(AND((L84-$D$993-SUM($C$8:L$8)+SUMIFS($C85:H85,$C$11:H$11,"Payment"))&lt;=0,SUMIFS($C85:I85,$C$11:I$11,"Balance")=0,I85=0),L$8&gt;=L84),L84,
IF(SUMIFS($C85:I85,$C$11:I$11,"Balance")=0, $D$993+SUM($B$8:L$8)-SUMIFS($C85:H85,$C$11:H$11,"Payment"),
L$8))</f>
        <v>0</v>
      </c>
      <c r="L85" s="66">
        <f t="shared" si="15"/>
        <v>0</v>
      </c>
      <c r="M85" s="47"/>
      <c r="N85" s="66">
        <f>IF(OR(AND((O84-$D$993-SUM($C$8:O$8)+SUMIFS($C85:K85,$C$11:K$11,"Payment"))&lt;=0,SUMIFS($C85:L85,$C$11:L$11,"Balance")=0,L85=0),O$8&gt;=O84),O84,
IF(SUMIFS($C85:L85,$C$11:L$11,"Balance")=0, $D$993+SUM($B$8:O$8)-SUMIFS($C85:K85,$C$11:K$11,"Payment"),
O$8))</f>
        <v>0</v>
      </c>
      <c r="O85" s="66">
        <f t="shared" si="16"/>
        <v>0</v>
      </c>
      <c r="P85" s="47"/>
      <c r="Q85" s="66">
        <f>IF(OR(AND((R84-$D$993-SUM($C$8:R$8)+SUMIFS($C85:N85,$C$11:N$11,"Payment"))&lt;=0,SUMIFS($C85:O85,$C$11:O$11,"Balance")=0,O85=0),R$8&gt;=R84),R84,
IF(SUMIFS($C85:O85,$C$11:O$11,"Balance")=0, $D$993+SUM($B$8:R$8)-SUMIFS($C85:N85,$C$11:N$11,"Payment"),
R$8))</f>
        <v>0</v>
      </c>
      <c r="R85" s="66">
        <f t="shared" si="17"/>
        <v>0</v>
      </c>
      <c r="S85" s="47"/>
      <c r="T85" s="66">
        <f>IF(OR(AND((U84-$D$993-SUM($C$8:U$8)+SUMIFS($C85:Q85,$C$11:Q$11,"Payment"))&lt;=0,SUMIFS($C85:R85,$C$11:R$11,"Balance")=0,R85=0),U$8&gt;=U84),U84,
IF(SUMIFS($C85:R85,$C$11:R$11,"Balance")=0, $D$993+SUM($B$8:U$8)-SUMIFS($C85:Q85,$C$11:Q$11,"Payment"),
U$8))</f>
        <v>0</v>
      </c>
      <c r="U85" s="66">
        <f t="shared" si="18"/>
        <v>0</v>
      </c>
      <c r="V85" s="47"/>
      <c r="W85" s="66">
        <f>IF(OR(AND((X84-$D$993-SUM($C$8:X$8)+SUMIFS($C85:T85,$C$11:T$11,"Payment"))&lt;=0,SUMIFS($C85:U85,$C$11:U$11,"Balance")=0,U85=0),X$8&gt;=X84),X84,
IF(SUMIFS($C85:U85,$C$11:U$11,"Balance")=0, $D$993+SUM($B$8:X$8)-SUMIFS($C85:T85,$C$11:T$11,"Payment"),
X$8))</f>
        <v>0</v>
      </c>
      <c r="X85" s="66">
        <f t="shared" si="19"/>
        <v>0</v>
      </c>
      <c r="Y85" s="47"/>
      <c r="Z85" s="66">
        <f>IF(OR(AND((AA84-$D$993-SUM($C$8:AA$8)+SUMIFS($C85:W85,$C$11:W$11,"Payment"))&lt;=0,SUMIFS($C85:X85,$C$11:X$11,"Balance")=0,X85=0),AA$8&gt;=AA84),AA84,
IF(SUMIFS($C85:X85,$C$11:X$11,"Balance")=0, $D$993+SUM($B$8:AA$8)-SUMIFS($C85:W85,$C$11:W$11,"Payment"),
AA$8))</f>
        <v>0</v>
      </c>
      <c r="AA85" s="66">
        <f t="shared" si="20"/>
        <v>0</v>
      </c>
      <c r="AB85" s="47"/>
      <c r="AC85" s="66">
        <f>IF(OR(AND((AD84-$D$993-SUM($C$8:AD$8)+SUMIFS($C85:Z85,$C$11:Z$11,"Payment"))&lt;=0,SUMIFS($C85:AA85,$C$11:AA$11,"Balance")=0,AA85=0),AD$8&gt;=AD84),AD84,
IF(SUMIFS($C85:AA85,$C$11:AA$11,"Balance")=0, $D$993+SUM($B$8:AD$8)-SUMIFS($C85:Z85,$C$11:Z$11,"Payment"),
AD$8))</f>
        <v>0</v>
      </c>
      <c r="AD85" s="66">
        <f t="shared" si="21"/>
        <v>0</v>
      </c>
      <c r="AE85" s="47"/>
      <c r="AF85" s="66">
        <f>IF(OR(AND((AG84-$D$993-SUM($C$8:AG$8)+SUMIFS($C85:AC85,$C$11:AC$11,"Payment"))&lt;=0,SUMIFS($C85:AD85,$C$11:AD$11,"Balance")=0,AD85=0),AG$8&gt;=AG84),AG84,
IF(SUMIFS($C85:AD85,$C$11:AD$11,"Balance")=0, $D$993+SUM($B$8:AG$8)-SUMIFS($C85:AC85,$C$11:AC$11,"Payment"),
AG$8))</f>
        <v>0</v>
      </c>
      <c r="AG85" s="66">
        <f t="shared" si="22"/>
        <v>0</v>
      </c>
      <c r="AH85" s="47"/>
      <c r="AI85" s="66">
        <f>IF(OR(AND((AJ84-$D$993-SUM($C$8:AJ$8)+SUMIFS($C85:AF85,$C$11:AF$11,"Payment"))&lt;=0,SUMIFS($C85:AG85,$C$11:AG$11,"Balance")=0,AG85=0),AJ$8&gt;=AJ84),AJ84,
IF(SUMIFS($C85:AG85,$C$11:AG$11,"Balance")=0, $D$993+SUM($B$8:AJ$8)-SUMIFS($C85:AF85,$C$11:AF$11,"Payment"),
AJ$8))</f>
        <v>0</v>
      </c>
      <c r="AJ85" s="66">
        <f t="shared" si="23"/>
        <v>0</v>
      </c>
      <c r="AK85" s="67"/>
    </row>
    <row r="86" spans="1:37" s="49" customFormat="1" ht="15.6">
      <c r="A86" s="65">
        <v>75</v>
      </c>
      <c r="B86" s="66">
        <f>IF(OR(AND((C85-$D$993-SUM($C$8:C$8))&lt;=0),C$8&gt;=C85),C85, C$8+$D$993)</f>
        <v>0</v>
      </c>
      <c r="C86" s="66">
        <f t="shared" si="12"/>
        <v>0</v>
      </c>
      <c r="D86" s="67"/>
      <c r="E86" s="66">
        <f>IF(OR(AND((F85-$D$993-SUM($C$8:F$8)+SUMIFS(B86:$C86,B$11:$C$11,"Payment"))&lt;=0,SUMIFS($C86:C86,$C$11:C$11,"Balance")=0,C86=0),F$8&gt;=F85),F85,
IF(SUMIFS($C86:C86,$C$11:C$11,"Balance")=0, $D$993+SUM($B$8:F$8)-SUMIFS(B86:$C86,B$11:$C$11,"Payment"),
F$8))</f>
        <v>0</v>
      </c>
      <c r="F86" s="66">
        <f t="shared" si="13"/>
        <v>0</v>
      </c>
      <c r="G86" s="67"/>
      <c r="H86" s="66">
        <f>IF(OR(AND((I85-$D$993-SUM($C$8:I$8)+SUMIFS($C86:E86,$C$11:E$11,"Payment"))&lt;=0,SUMIFS($C86:F86,$C$11:F$11,"Balance")=0,F86=0),I$8&gt;=I85),I85,
IF(SUMIFS($C86:F86,$C$11:F$11,"Balance")=0, $D$993+SUM($B$8:I$8)-SUMIFS($C86:E86,$C$11:E$11,"Payment"),
I$8))</f>
        <v>0</v>
      </c>
      <c r="I86" s="66">
        <f t="shared" si="14"/>
        <v>0</v>
      </c>
      <c r="J86" s="47"/>
      <c r="K86" s="66">
        <f>IF(OR(AND((L85-$D$993-SUM($C$8:L$8)+SUMIFS($C86:H86,$C$11:H$11,"Payment"))&lt;=0,SUMIFS($C86:I86,$C$11:I$11,"Balance")=0,I86=0),L$8&gt;=L85),L85,
IF(SUMIFS($C86:I86,$C$11:I$11,"Balance")=0, $D$993+SUM($B$8:L$8)-SUMIFS($C86:H86,$C$11:H$11,"Payment"),
L$8))</f>
        <v>0</v>
      </c>
      <c r="L86" s="66">
        <f t="shared" si="15"/>
        <v>0</v>
      </c>
      <c r="M86" s="47"/>
      <c r="N86" s="66">
        <f>IF(OR(AND((O85-$D$993-SUM($C$8:O$8)+SUMIFS($C86:K86,$C$11:K$11,"Payment"))&lt;=0,SUMIFS($C86:L86,$C$11:L$11,"Balance")=0,L86=0),O$8&gt;=O85),O85,
IF(SUMIFS($C86:L86,$C$11:L$11,"Balance")=0, $D$993+SUM($B$8:O$8)-SUMIFS($C86:K86,$C$11:K$11,"Payment"),
O$8))</f>
        <v>0</v>
      </c>
      <c r="O86" s="66">
        <f t="shared" si="16"/>
        <v>0</v>
      </c>
      <c r="P86" s="47"/>
      <c r="Q86" s="66">
        <f>IF(OR(AND((R85-$D$993-SUM($C$8:R$8)+SUMIFS($C86:N86,$C$11:N$11,"Payment"))&lt;=0,SUMIFS($C86:O86,$C$11:O$11,"Balance")=0,O86=0),R$8&gt;=R85),R85,
IF(SUMIFS($C86:O86,$C$11:O$11,"Balance")=0, $D$993+SUM($B$8:R$8)-SUMIFS($C86:N86,$C$11:N$11,"Payment"),
R$8))</f>
        <v>0</v>
      </c>
      <c r="R86" s="66">
        <f t="shared" si="17"/>
        <v>0</v>
      </c>
      <c r="S86" s="47"/>
      <c r="T86" s="66">
        <f>IF(OR(AND((U85-$D$993-SUM($C$8:U$8)+SUMIFS($C86:Q86,$C$11:Q$11,"Payment"))&lt;=0,SUMIFS($C86:R86,$C$11:R$11,"Balance")=0,R86=0),U$8&gt;=U85),U85,
IF(SUMIFS($C86:R86,$C$11:R$11,"Balance")=0, $D$993+SUM($B$8:U$8)-SUMIFS($C86:Q86,$C$11:Q$11,"Payment"),
U$8))</f>
        <v>0</v>
      </c>
      <c r="U86" s="66">
        <f t="shared" si="18"/>
        <v>0</v>
      </c>
      <c r="V86" s="47"/>
      <c r="W86" s="66">
        <f>IF(OR(AND((X85-$D$993-SUM($C$8:X$8)+SUMIFS($C86:T86,$C$11:T$11,"Payment"))&lt;=0,SUMIFS($C86:U86,$C$11:U$11,"Balance")=0,U86=0),X$8&gt;=X85),X85,
IF(SUMIFS($C86:U86,$C$11:U$11,"Balance")=0, $D$993+SUM($B$8:X$8)-SUMIFS($C86:T86,$C$11:T$11,"Payment"),
X$8))</f>
        <v>0</v>
      </c>
      <c r="X86" s="66">
        <f t="shared" si="19"/>
        <v>0</v>
      </c>
      <c r="Y86" s="47"/>
      <c r="Z86" s="66">
        <f>IF(OR(AND((AA85-$D$993-SUM($C$8:AA$8)+SUMIFS($C86:W86,$C$11:W$11,"Payment"))&lt;=0,SUMIFS($C86:X86,$C$11:X$11,"Balance")=0,X86=0),AA$8&gt;=AA85),AA85,
IF(SUMIFS($C86:X86,$C$11:X$11,"Balance")=0, $D$993+SUM($B$8:AA$8)-SUMIFS($C86:W86,$C$11:W$11,"Payment"),
AA$8))</f>
        <v>0</v>
      </c>
      <c r="AA86" s="66">
        <f t="shared" si="20"/>
        <v>0</v>
      </c>
      <c r="AB86" s="47"/>
      <c r="AC86" s="66">
        <f>IF(OR(AND((AD85-$D$993-SUM($C$8:AD$8)+SUMIFS($C86:Z86,$C$11:Z$11,"Payment"))&lt;=0,SUMIFS($C86:AA86,$C$11:AA$11,"Balance")=0,AA86=0),AD$8&gt;=AD85),AD85,
IF(SUMIFS($C86:AA86,$C$11:AA$11,"Balance")=0, $D$993+SUM($B$8:AD$8)-SUMIFS($C86:Z86,$C$11:Z$11,"Payment"),
AD$8))</f>
        <v>0</v>
      </c>
      <c r="AD86" s="66">
        <f t="shared" si="21"/>
        <v>0</v>
      </c>
      <c r="AE86" s="47"/>
      <c r="AF86" s="66">
        <f>IF(OR(AND((AG85-$D$993-SUM($C$8:AG$8)+SUMIFS($C86:AC86,$C$11:AC$11,"Payment"))&lt;=0,SUMIFS($C86:AD86,$C$11:AD$11,"Balance")=0,AD86=0),AG$8&gt;=AG85),AG85,
IF(SUMIFS($C86:AD86,$C$11:AD$11,"Balance")=0, $D$993+SUM($B$8:AG$8)-SUMIFS($C86:AC86,$C$11:AC$11,"Payment"),
AG$8))</f>
        <v>0</v>
      </c>
      <c r="AG86" s="66">
        <f t="shared" si="22"/>
        <v>0</v>
      </c>
      <c r="AH86" s="47"/>
      <c r="AI86" s="66">
        <f>IF(OR(AND((AJ85-$D$993-SUM($C$8:AJ$8)+SUMIFS($C86:AF86,$C$11:AF$11,"Payment"))&lt;=0,SUMIFS($C86:AG86,$C$11:AG$11,"Balance")=0,AG86=0),AJ$8&gt;=AJ85),AJ85,
IF(SUMIFS($C86:AG86,$C$11:AG$11,"Balance")=0, $D$993+SUM($B$8:AJ$8)-SUMIFS($C86:AF86,$C$11:AF$11,"Payment"),
AJ$8))</f>
        <v>0</v>
      </c>
      <c r="AJ86" s="66">
        <f t="shared" si="23"/>
        <v>0</v>
      </c>
      <c r="AK86" s="67"/>
    </row>
    <row r="87" spans="1:37" s="49" customFormat="1" ht="15.6">
      <c r="A87" s="65">
        <v>76</v>
      </c>
      <c r="B87" s="66">
        <f>IF(OR(AND((C86-$D$993-SUM($C$8:C$8))&lt;=0),C$8&gt;=C86),C86, C$8+$D$993)</f>
        <v>0</v>
      </c>
      <c r="C87" s="66">
        <f t="shared" si="12"/>
        <v>0</v>
      </c>
      <c r="D87" s="67"/>
      <c r="E87" s="66">
        <f>IF(OR(AND((F86-$D$993-SUM($C$8:F$8)+SUMIFS(B87:$C87,B$11:$C$11,"Payment"))&lt;=0,SUMIFS($C87:C87,$C$11:C$11,"Balance")=0,C87=0),F$8&gt;=F86),F86,
IF(SUMIFS($C87:C87,$C$11:C$11,"Balance")=0, $D$993+SUM($B$8:F$8)-SUMIFS(B87:$C87,B$11:$C$11,"Payment"),
F$8))</f>
        <v>0</v>
      </c>
      <c r="F87" s="66">
        <f t="shared" si="13"/>
        <v>0</v>
      </c>
      <c r="G87" s="67"/>
      <c r="H87" s="66">
        <f>IF(OR(AND((I86-$D$993-SUM($C$8:I$8)+SUMIFS($C87:E87,$C$11:E$11,"Payment"))&lt;=0,SUMIFS($C87:F87,$C$11:F$11,"Balance")=0,F87=0),I$8&gt;=I86),I86,
IF(SUMIFS($C87:F87,$C$11:F$11,"Balance")=0, $D$993+SUM($B$8:I$8)-SUMIFS($C87:E87,$C$11:E$11,"Payment"),
I$8))</f>
        <v>0</v>
      </c>
      <c r="I87" s="66">
        <f t="shared" si="14"/>
        <v>0</v>
      </c>
      <c r="J87" s="47"/>
      <c r="K87" s="66">
        <f>IF(OR(AND((L86-$D$993-SUM($C$8:L$8)+SUMIFS($C87:H87,$C$11:H$11,"Payment"))&lt;=0,SUMIFS($C87:I87,$C$11:I$11,"Balance")=0,I87=0),L$8&gt;=L86),L86,
IF(SUMIFS($C87:I87,$C$11:I$11,"Balance")=0, $D$993+SUM($B$8:L$8)-SUMIFS($C87:H87,$C$11:H$11,"Payment"),
L$8))</f>
        <v>0</v>
      </c>
      <c r="L87" s="66">
        <f t="shared" si="15"/>
        <v>0</v>
      </c>
      <c r="M87" s="47"/>
      <c r="N87" s="66">
        <f>IF(OR(AND((O86-$D$993-SUM($C$8:O$8)+SUMIFS($C87:K87,$C$11:K$11,"Payment"))&lt;=0,SUMIFS($C87:L87,$C$11:L$11,"Balance")=0,L87=0),O$8&gt;=O86),O86,
IF(SUMIFS($C87:L87,$C$11:L$11,"Balance")=0, $D$993+SUM($B$8:O$8)-SUMIFS($C87:K87,$C$11:K$11,"Payment"),
O$8))</f>
        <v>0</v>
      </c>
      <c r="O87" s="66">
        <f t="shared" si="16"/>
        <v>0</v>
      </c>
      <c r="P87" s="47"/>
      <c r="Q87" s="66">
        <f>IF(OR(AND((R86-$D$993-SUM($C$8:R$8)+SUMIFS($C87:N87,$C$11:N$11,"Payment"))&lt;=0,SUMIFS($C87:O87,$C$11:O$11,"Balance")=0,O87=0),R$8&gt;=R86),R86,
IF(SUMIFS($C87:O87,$C$11:O$11,"Balance")=0, $D$993+SUM($B$8:R$8)-SUMIFS($C87:N87,$C$11:N$11,"Payment"),
R$8))</f>
        <v>0</v>
      </c>
      <c r="R87" s="66">
        <f t="shared" si="17"/>
        <v>0</v>
      </c>
      <c r="S87" s="47"/>
      <c r="T87" s="66">
        <f>IF(OR(AND((U86-$D$993-SUM($C$8:U$8)+SUMIFS($C87:Q87,$C$11:Q$11,"Payment"))&lt;=0,SUMIFS($C87:R87,$C$11:R$11,"Balance")=0,R87=0),U$8&gt;=U86),U86,
IF(SUMIFS($C87:R87,$C$11:R$11,"Balance")=0, $D$993+SUM($B$8:U$8)-SUMIFS($C87:Q87,$C$11:Q$11,"Payment"),
U$8))</f>
        <v>0</v>
      </c>
      <c r="U87" s="66">
        <f t="shared" si="18"/>
        <v>0</v>
      </c>
      <c r="V87" s="47"/>
      <c r="W87" s="66">
        <f>IF(OR(AND((X86-$D$993-SUM($C$8:X$8)+SUMIFS($C87:T87,$C$11:T$11,"Payment"))&lt;=0,SUMIFS($C87:U87,$C$11:U$11,"Balance")=0,U87=0),X$8&gt;=X86),X86,
IF(SUMIFS($C87:U87,$C$11:U$11,"Balance")=0, $D$993+SUM($B$8:X$8)-SUMIFS($C87:T87,$C$11:T$11,"Payment"),
X$8))</f>
        <v>0</v>
      </c>
      <c r="X87" s="66">
        <f t="shared" si="19"/>
        <v>0</v>
      </c>
      <c r="Y87" s="47"/>
      <c r="Z87" s="66">
        <f>IF(OR(AND((AA86-$D$993-SUM($C$8:AA$8)+SUMIFS($C87:W87,$C$11:W$11,"Payment"))&lt;=0,SUMIFS($C87:X87,$C$11:X$11,"Balance")=0,X87=0),AA$8&gt;=AA86),AA86,
IF(SUMIFS($C87:X87,$C$11:X$11,"Balance")=0, $D$993+SUM($B$8:AA$8)-SUMIFS($C87:W87,$C$11:W$11,"Payment"),
AA$8))</f>
        <v>0</v>
      </c>
      <c r="AA87" s="66">
        <f t="shared" si="20"/>
        <v>0</v>
      </c>
      <c r="AB87" s="47"/>
      <c r="AC87" s="66">
        <f>IF(OR(AND((AD86-$D$993-SUM($C$8:AD$8)+SUMIFS($C87:Z87,$C$11:Z$11,"Payment"))&lt;=0,SUMIFS($C87:AA87,$C$11:AA$11,"Balance")=0,AA87=0),AD$8&gt;=AD86),AD86,
IF(SUMIFS($C87:AA87,$C$11:AA$11,"Balance")=0, $D$993+SUM($B$8:AD$8)-SUMIFS($C87:Z87,$C$11:Z$11,"Payment"),
AD$8))</f>
        <v>0</v>
      </c>
      <c r="AD87" s="66">
        <f t="shared" si="21"/>
        <v>0</v>
      </c>
      <c r="AE87" s="47"/>
      <c r="AF87" s="66">
        <f>IF(OR(AND((AG86-$D$993-SUM($C$8:AG$8)+SUMIFS($C87:AC87,$C$11:AC$11,"Payment"))&lt;=0,SUMIFS($C87:AD87,$C$11:AD$11,"Balance")=0,AD87=0),AG$8&gt;=AG86),AG86,
IF(SUMIFS($C87:AD87,$C$11:AD$11,"Balance")=0, $D$993+SUM($B$8:AG$8)-SUMIFS($C87:AC87,$C$11:AC$11,"Payment"),
AG$8))</f>
        <v>0</v>
      </c>
      <c r="AG87" s="66">
        <f t="shared" si="22"/>
        <v>0</v>
      </c>
      <c r="AH87" s="47"/>
      <c r="AI87" s="66">
        <f>IF(OR(AND((AJ86-$D$993-SUM($C$8:AJ$8)+SUMIFS($C87:AF87,$C$11:AF$11,"Payment"))&lt;=0,SUMIFS($C87:AG87,$C$11:AG$11,"Balance")=0,AG87=0),AJ$8&gt;=AJ86),AJ86,
IF(SUMIFS($C87:AG87,$C$11:AG$11,"Balance")=0, $D$993+SUM($B$8:AJ$8)-SUMIFS($C87:AF87,$C$11:AF$11,"Payment"),
AJ$8))</f>
        <v>0</v>
      </c>
      <c r="AJ87" s="66">
        <f t="shared" si="23"/>
        <v>0</v>
      </c>
      <c r="AK87" s="67"/>
    </row>
    <row r="88" spans="1:37" s="49" customFormat="1" ht="15.6">
      <c r="A88" s="65">
        <v>77</v>
      </c>
      <c r="B88" s="66">
        <f>IF(OR(AND((C87-$D$993-SUM($C$8:C$8))&lt;=0),C$8&gt;=C87),C87, C$8+$D$993)</f>
        <v>0</v>
      </c>
      <c r="C88" s="66">
        <f t="shared" si="12"/>
        <v>0</v>
      </c>
      <c r="D88" s="67"/>
      <c r="E88" s="66">
        <f>IF(OR(AND((F87-$D$993-SUM($C$8:F$8)+SUMIFS(B88:$C88,B$11:$C$11,"Payment"))&lt;=0,SUMIFS($C88:C88,$C$11:C$11,"Balance")=0,C88=0),F$8&gt;=F87),F87,
IF(SUMIFS($C88:C88,$C$11:C$11,"Balance")=0, $D$993+SUM($B$8:F$8)-SUMIFS(B88:$C88,B$11:$C$11,"Payment"),
F$8))</f>
        <v>0</v>
      </c>
      <c r="F88" s="66">
        <f t="shared" si="13"/>
        <v>0</v>
      </c>
      <c r="G88" s="67"/>
      <c r="H88" s="66">
        <f>IF(OR(AND((I87-$D$993-SUM($C$8:I$8)+SUMIFS($C88:E88,$C$11:E$11,"Payment"))&lt;=0,SUMIFS($C88:F88,$C$11:F$11,"Balance")=0,F88=0),I$8&gt;=I87),I87,
IF(SUMIFS($C88:F88,$C$11:F$11,"Balance")=0, $D$993+SUM($B$8:I$8)-SUMIFS($C88:E88,$C$11:E$11,"Payment"),
I$8))</f>
        <v>0</v>
      </c>
      <c r="I88" s="66">
        <f t="shared" si="14"/>
        <v>0</v>
      </c>
      <c r="J88" s="47"/>
      <c r="K88" s="66">
        <f>IF(OR(AND((L87-$D$993-SUM($C$8:L$8)+SUMIFS($C88:H88,$C$11:H$11,"Payment"))&lt;=0,SUMIFS($C88:I88,$C$11:I$11,"Balance")=0,I88=0),L$8&gt;=L87),L87,
IF(SUMIFS($C88:I88,$C$11:I$11,"Balance")=0, $D$993+SUM($B$8:L$8)-SUMIFS($C88:H88,$C$11:H$11,"Payment"),
L$8))</f>
        <v>0</v>
      </c>
      <c r="L88" s="66">
        <f t="shared" si="15"/>
        <v>0</v>
      </c>
      <c r="M88" s="47"/>
      <c r="N88" s="66">
        <f>IF(OR(AND((O87-$D$993-SUM($C$8:O$8)+SUMIFS($C88:K88,$C$11:K$11,"Payment"))&lt;=0,SUMIFS($C88:L88,$C$11:L$11,"Balance")=0,L88=0),O$8&gt;=O87),O87,
IF(SUMIFS($C88:L88,$C$11:L$11,"Balance")=0, $D$993+SUM($B$8:O$8)-SUMIFS($C88:K88,$C$11:K$11,"Payment"),
O$8))</f>
        <v>0</v>
      </c>
      <c r="O88" s="66">
        <f t="shared" si="16"/>
        <v>0</v>
      </c>
      <c r="P88" s="47"/>
      <c r="Q88" s="66">
        <f>IF(OR(AND((R87-$D$993-SUM($C$8:R$8)+SUMIFS($C88:N88,$C$11:N$11,"Payment"))&lt;=0,SUMIFS($C88:O88,$C$11:O$11,"Balance")=0,O88=0),R$8&gt;=R87),R87,
IF(SUMIFS($C88:O88,$C$11:O$11,"Balance")=0, $D$993+SUM($B$8:R$8)-SUMIFS($C88:N88,$C$11:N$11,"Payment"),
R$8))</f>
        <v>0</v>
      </c>
      <c r="R88" s="66">
        <f t="shared" si="17"/>
        <v>0</v>
      </c>
      <c r="S88" s="47"/>
      <c r="T88" s="66">
        <f>IF(OR(AND((U87-$D$993-SUM($C$8:U$8)+SUMIFS($C88:Q88,$C$11:Q$11,"Payment"))&lt;=0,SUMIFS($C88:R88,$C$11:R$11,"Balance")=0,R88=0),U$8&gt;=U87),U87,
IF(SUMIFS($C88:R88,$C$11:R$11,"Balance")=0, $D$993+SUM($B$8:U$8)-SUMIFS($C88:Q88,$C$11:Q$11,"Payment"),
U$8))</f>
        <v>0</v>
      </c>
      <c r="U88" s="66">
        <f t="shared" si="18"/>
        <v>0</v>
      </c>
      <c r="V88" s="47"/>
      <c r="W88" s="66">
        <f>IF(OR(AND((X87-$D$993-SUM($C$8:X$8)+SUMIFS($C88:T88,$C$11:T$11,"Payment"))&lt;=0,SUMIFS($C88:U88,$C$11:U$11,"Balance")=0,U88=0),X$8&gt;=X87),X87,
IF(SUMIFS($C88:U88,$C$11:U$11,"Balance")=0, $D$993+SUM($B$8:X$8)-SUMIFS($C88:T88,$C$11:T$11,"Payment"),
X$8))</f>
        <v>0</v>
      </c>
      <c r="X88" s="66">
        <f t="shared" si="19"/>
        <v>0</v>
      </c>
      <c r="Y88" s="47"/>
      <c r="Z88" s="66">
        <f>IF(OR(AND((AA87-$D$993-SUM($C$8:AA$8)+SUMIFS($C88:W88,$C$11:W$11,"Payment"))&lt;=0,SUMIFS($C88:X88,$C$11:X$11,"Balance")=0,X88=0),AA$8&gt;=AA87),AA87,
IF(SUMIFS($C88:X88,$C$11:X$11,"Balance")=0, $D$993+SUM($B$8:AA$8)-SUMIFS($C88:W88,$C$11:W$11,"Payment"),
AA$8))</f>
        <v>0</v>
      </c>
      <c r="AA88" s="66">
        <f t="shared" si="20"/>
        <v>0</v>
      </c>
      <c r="AB88" s="47"/>
      <c r="AC88" s="66">
        <f>IF(OR(AND((AD87-$D$993-SUM($C$8:AD$8)+SUMIFS($C88:Z88,$C$11:Z$11,"Payment"))&lt;=0,SUMIFS($C88:AA88,$C$11:AA$11,"Balance")=0,AA88=0),AD$8&gt;=AD87),AD87,
IF(SUMIFS($C88:AA88,$C$11:AA$11,"Balance")=0, $D$993+SUM($B$8:AD$8)-SUMIFS($C88:Z88,$C$11:Z$11,"Payment"),
AD$8))</f>
        <v>0</v>
      </c>
      <c r="AD88" s="66">
        <f t="shared" si="21"/>
        <v>0</v>
      </c>
      <c r="AE88" s="47"/>
      <c r="AF88" s="66">
        <f>IF(OR(AND((AG87-$D$993-SUM($C$8:AG$8)+SUMIFS($C88:AC88,$C$11:AC$11,"Payment"))&lt;=0,SUMIFS($C88:AD88,$C$11:AD$11,"Balance")=0,AD88=0),AG$8&gt;=AG87),AG87,
IF(SUMIFS($C88:AD88,$C$11:AD$11,"Balance")=0, $D$993+SUM($B$8:AG$8)-SUMIFS($C88:AC88,$C$11:AC$11,"Payment"),
AG$8))</f>
        <v>0</v>
      </c>
      <c r="AG88" s="66">
        <f t="shared" si="22"/>
        <v>0</v>
      </c>
      <c r="AH88" s="47"/>
      <c r="AI88" s="66">
        <f>IF(OR(AND((AJ87-$D$993-SUM($C$8:AJ$8)+SUMIFS($C88:AF88,$C$11:AF$11,"Payment"))&lt;=0,SUMIFS($C88:AG88,$C$11:AG$11,"Balance")=0,AG88=0),AJ$8&gt;=AJ87),AJ87,
IF(SUMIFS($C88:AG88,$C$11:AG$11,"Balance")=0, $D$993+SUM($B$8:AJ$8)-SUMIFS($C88:AF88,$C$11:AF$11,"Payment"),
AJ$8))</f>
        <v>0</v>
      </c>
      <c r="AJ88" s="66">
        <f t="shared" si="23"/>
        <v>0</v>
      </c>
      <c r="AK88" s="67"/>
    </row>
    <row r="89" spans="1:37" s="49" customFormat="1" ht="15.6">
      <c r="A89" s="65">
        <v>78</v>
      </c>
      <c r="B89" s="66">
        <f>IF(OR(AND((C88-$D$993-SUM($C$8:C$8))&lt;=0),C$8&gt;=C88),C88, C$8+$D$993)</f>
        <v>0</v>
      </c>
      <c r="C89" s="66">
        <f t="shared" si="12"/>
        <v>0</v>
      </c>
      <c r="D89" s="67"/>
      <c r="E89" s="66">
        <f>IF(OR(AND((F88-$D$993-SUM($C$8:F$8)+SUMIFS(B89:$C89,B$11:$C$11,"Payment"))&lt;=0,SUMIFS($C89:C89,$C$11:C$11,"Balance")=0,C89=0),F$8&gt;=F88),F88,
IF(SUMIFS($C89:C89,$C$11:C$11,"Balance")=0, $D$993+SUM($B$8:F$8)-SUMIFS(B89:$C89,B$11:$C$11,"Payment"),
F$8))</f>
        <v>0</v>
      </c>
      <c r="F89" s="66">
        <f t="shared" si="13"/>
        <v>0</v>
      </c>
      <c r="G89" s="67"/>
      <c r="H89" s="66">
        <f>IF(OR(AND((I88-$D$993-SUM($C$8:I$8)+SUMIFS($C89:E89,$C$11:E$11,"Payment"))&lt;=0,SUMIFS($C89:F89,$C$11:F$11,"Balance")=0,F89=0),I$8&gt;=I88),I88,
IF(SUMIFS($C89:F89,$C$11:F$11,"Balance")=0, $D$993+SUM($B$8:I$8)-SUMIFS($C89:E89,$C$11:E$11,"Payment"),
I$8))</f>
        <v>0</v>
      </c>
      <c r="I89" s="66">
        <f t="shared" si="14"/>
        <v>0</v>
      </c>
      <c r="J89" s="47"/>
      <c r="K89" s="66">
        <f>IF(OR(AND((L88-$D$993-SUM($C$8:L$8)+SUMIFS($C89:H89,$C$11:H$11,"Payment"))&lt;=0,SUMIFS($C89:I89,$C$11:I$11,"Balance")=0,I89=0),L$8&gt;=L88),L88,
IF(SUMIFS($C89:I89,$C$11:I$11,"Balance")=0, $D$993+SUM($B$8:L$8)-SUMIFS($C89:H89,$C$11:H$11,"Payment"),
L$8))</f>
        <v>0</v>
      </c>
      <c r="L89" s="66">
        <f t="shared" si="15"/>
        <v>0</v>
      </c>
      <c r="M89" s="47"/>
      <c r="N89" s="66">
        <f>IF(OR(AND((O88-$D$993-SUM($C$8:O$8)+SUMIFS($C89:K89,$C$11:K$11,"Payment"))&lt;=0,SUMIFS($C89:L89,$C$11:L$11,"Balance")=0,L89=0),O$8&gt;=O88),O88,
IF(SUMIFS($C89:L89,$C$11:L$11,"Balance")=0, $D$993+SUM($B$8:O$8)-SUMIFS($C89:K89,$C$11:K$11,"Payment"),
O$8))</f>
        <v>0</v>
      </c>
      <c r="O89" s="66">
        <f t="shared" si="16"/>
        <v>0</v>
      </c>
      <c r="P89" s="47"/>
      <c r="Q89" s="66">
        <f>IF(OR(AND((R88-$D$993-SUM($C$8:R$8)+SUMIFS($C89:N89,$C$11:N$11,"Payment"))&lt;=0,SUMIFS($C89:O89,$C$11:O$11,"Balance")=0,O89=0),R$8&gt;=R88),R88,
IF(SUMIFS($C89:O89,$C$11:O$11,"Balance")=0, $D$993+SUM($B$8:R$8)-SUMIFS($C89:N89,$C$11:N$11,"Payment"),
R$8))</f>
        <v>0</v>
      </c>
      <c r="R89" s="66">
        <f t="shared" si="17"/>
        <v>0</v>
      </c>
      <c r="S89" s="47"/>
      <c r="T89" s="66">
        <f>IF(OR(AND((U88-$D$993-SUM($C$8:U$8)+SUMIFS($C89:Q89,$C$11:Q$11,"Payment"))&lt;=0,SUMIFS($C89:R89,$C$11:R$11,"Balance")=0,R89=0),U$8&gt;=U88),U88,
IF(SUMIFS($C89:R89,$C$11:R$11,"Balance")=0, $D$993+SUM($B$8:U$8)-SUMIFS($C89:Q89,$C$11:Q$11,"Payment"),
U$8))</f>
        <v>0</v>
      </c>
      <c r="U89" s="66">
        <f t="shared" si="18"/>
        <v>0</v>
      </c>
      <c r="V89" s="47"/>
      <c r="W89" s="66">
        <f>IF(OR(AND((X88-$D$993-SUM($C$8:X$8)+SUMIFS($C89:T89,$C$11:T$11,"Payment"))&lt;=0,SUMIFS($C89:U89,$C$11:U$11,"Balance")=0,U89=0),X$8&gt;=X88),X88,
IF(SUMIFS($C89:U89,$C$11:U$11,"Balance")=0, $D$993+SUM($B$8:X$8)-SUMIFS($C89:T89,$C$11:T$11,"Payment"),
X$8))</f>
        <v>0</v>
      </c>
      <c r="X89" s="66">
        <f t="shared" si="19"/>
        <v>0</v>
      </c>
      <c r="Y89" s="47"/>
      <c r="Z89" s="66">
        <f>IF(OR(AND((AA88-$D$993-SUM($C$8:AA$8)+SUMIFS($C89:W89,$C$11:W$11,"Payment"))&lt;=0,SUMIFS($C89:X89,$C$11:X$11,"Balance")=0,X89=0),AA$8&gt;=AA88),AA88,
IF(SUMIFS($C89:X89,$C$11:X$11,"Balance")=0, $D$993+SUM($B$8:AA$8)-SUMIFS($C89:W89,$C$11:W$11,"Payment"),
AA$8))</f>
        <v>0</v>
      </c>
      <c r="AA89" s="66">
        <f t="shared" si="20"/>
        <v>0</v>
      </c>
      <c r="AB89" s="47"/>
      <c r="AC89" s="66">
        <f>IF(OR(AND((AD88-$D$993-SUM($C$8:AD$8)+SUMIFS($C89:Z89,$C$11:Z$11,"Payment"))&lt;=0,SUMIFS($C89:AA89,$C$11:AA$11,"Balance")=0,AA89=0),AD$8&gt;=AD88),AD88,
IF(SUMIFS($C89:AA89,$C$11:AA$11,"Balance")=0, $D$993+SUM($B$8:AD$8)-SUMIFS($C89:Z89,$C$11:Z$11,"Payment"),
AD$8))</f>
        <v>0</v>
      </c>
      <c r="AD89" s="66">
        <f t="shared" si="21"/>
        <v>0</v>
      </c>
      <c r="AE89" s="47"/>
      <c r="AF89" s="66">
        <f>IF(OR(AND((AG88-$D$993-SUM($C$8:AG$8)+SUMIFS($C89:AC89,$C$11:AC$11,"Payment"))&lt;=0,SUMIFS($C89:AD89,$C$11:AD$11,"Balance")=0,AD89=0),AG$8&gt;=AG88),AG88,
IF(SUMIFS($C89:AD89,$C$11:AD$11,"Balance")=0, $D$993+SUM($B$8:AG$8)-SUMIFS($C89:AC89,$C$11:AC$11,"Payment"),
AG$8))</f>
        <v>0</v>
      </c>
      <c r="AG89" s="66">
        <f t="shared" si="22"/>
        <v>0</v>
      </c>
      <c r="AH89" s="47"/>
      <c r="AI89" s="66">
        <f>IF(OR(AND((AJ88-$D$993-SUM($C$8:AJ$8)+SUMIFS($C89:AF89,$C$11:AF$11,"Payment"))&lt;=0,SUMIFS($C89:AG89,$C$11:AG$11,"Balance")=0,AG89=0),AJ$8&gt;=AJ88),AJ88,
IF(SUMIFS($C89:AG89,$C$11:AG$11,"Balance")=0, $D$993+SUM($B$8:AJ$8)-SUMIFS($C89:AF89,$C$11:AF$11,"Payment"),
AJ$8))</f>
        <v>0</v>
      </c>
      <c r="AJ89" s="66">
        <f t="shared" si="23"/>
        <v>0</v>
      </c>
      <c r="AK89" s="67"/>
    </row>
    <row r="90" spans="1:37" s="49" customFormat="1" ht="15.6">
      <c r="A90" s="65">
        <v>79</v>
      </c>
      <c r="B90" s="66">
        <f>IF(OR(AND((C89-$D$993-SUM($C$8:C$8))&lt;=0),C$8&gt;=C89),C89, C$8+$D$993)</f>
        <v>0</v>
      </c>
      <c r="C90" s="66">
        <f t="shared" si="12"/>
        <v>0</v>
      </c>
      <c r="D90" s="67"/>
      <c r="E90" s="66">
        <f>IF(OR(AND((F89-$D$993-SUM($C$8:F$8)+SUMIFS(B90:$C90,B$11:$C$11,"Payment"))&lt;=0,SUMIFS($C90:C90,$C$11:C$11,"Balance")=0,C90=0),F$8&gt;=F89),F89,
IF(SUMIFS($C90:C90,$C$11:C$11,"Balance")=0, $D$993+SUM($B$8:F$8)-SUMIFS(B90:$C90,B$11:$C$11,"Payment"),
F$8))</f>
        <v>0</v>
      </c>
      <c r="F90" s="66">
        <f t="shared" si="13"/>
        <v>0</v>
      </c>
      <c r="G90" s="67"/>
      <c r="H90" s="66">
        <f>IF(OR(AND((I89-$D$993-SUM($C$8:I$8)+SUMIFS($C90:E90,$C$11:E$11,"Payment"))&lt;=0,SUMIFS($C90:F90,$C$11:F$11,"Balance")=0,F90=0),I$8&gt;=I89),I89,
IF(SUMIFS($C90:F90,$C$11:F$11,"Balance")=0, $D$993+SUM($B$8:I$8)-SUMIFS($C90:E90,$C$11:E$11,"Payment"),
I$8))</f>
        <v>0</v>
      </c>
      <c r="I90" s="66">
        <f t="shared" si="14"/>
        <v>0</v>
      </c>
      <c r="J90" s="47"/>
      <c r="K90" s="66">
        <f>IF(OR(AND((L89-$D$993-SUM($C$8:L$8)+SUMIFS($C90:H90,$C$11:H$11,"Payment"))&lt;=0,SUMIFS($C90:I90,$C$11:I$11,"Balance")=0,I90=0),L$8&gt;=L89),L89,
IF(SUMIFS($C90:I90,$C$11:I$11,"Balance")=0, $D$993+SUM($B$8:L$8)-SUMIFS($C90:H90,$C$11:H$11,"Payment"),
L$8))</f>
        <v>0</v>
      </c>
      <c r="L90" s="66">
        <f t="shared" si="15"/>
        <v>0</v>
      </c>
      <c r="M90" s="47"/>
      <c r="N90" s="66">
        <f>IF(OR(AND((O89-$D$993-SUM($C$8:O$8)+SUMIFS($C90:K90,$C$11:K$11,"Payment"))&lt;=0,SUMIFS($C90:L90,$C$11:L$11,"Balance")=0,L90=0),O$8&gt;=O89),O89,
IF(SUMIFS($C90:L90,$C$11:L$11,"Balance")=0, $D$993+SUM($B$8:O$8)-SUMIFS($C90:K90,$C$11:K$11,"Payment"),
O$8))</f>
        <v>0</v>
      </c>
      <c r="O90" s="66">
        <f t="shared" si="16"/>
        <v>0</v>
      </c>
      <c r="P90" s="47"/>
      <c r="Q90" s="66">
        <f>IF(OR(AND((R89-$D$993-SUM($C$8:R$8)+SUMIFS($C90:N90,$C$11:N$11,"Payment"))&lt;=0,SUMIFS($C90:O90,$C$11:O$11,"Balance")=0,O90=0),R$8&gt;=R89),R89,
IF(SUMIFS($C90:O90,$C$11:O$11,"Balance")=0, $D$993+SUM($B$8:R$8)-SUMIFS($C90:N90,$C$11:N$11,"Payment"),
R$8))</f>
        <v>0</v>
      </c>
      <c r="R90" s="66">
        <f t="shared" si="17"/>
        <v>0</v>
      </c>
      <c r="S90" s="47"/>
      <c r="T90" s="66">
        <f>IF(OR(AND((U89-$D$993-SUM($C$8:U$8)+SUMIFS($C90:Q90,$C$11:Q$11,"Payment"))&lt;=0,SUMIFS($C90:R90,$C$11:R$11,"Balance")=0,R90=0),U$8&gt;=U89),U89,
IF(SUMIFS($C90:R90,$C$11:R$11,"Balance")=0, $D$993+SUM($B$8:U$8)-SUMIFS($C90:Q90,$C$11:Q$11,"Payment"),
U$8))</f>
        <v>0</v>
      </c>
      <c r="U90" s="66">
        <f t="shared" si="18"/>
        <v>0</v>
      </c>
      <c r="V90" s="47"/>
      <c r="W90" s="66">
        <f>IF(OR(AND((X89-$D$993-SUM($C$8:X$8)+SUMIFS($C90:T90,$C$11:T$11,"Payment"))&lt;=0,SUMIFS($C90:U90,$C$11:U$11,"Balance")=0,U90=0),X$8&gt;=X89),X89,
IF(SUMIFS($C90:U90,$C$11:U$11,"Balance")=0, $D$993+SUM($B$8:X$8)-SUMIFS($C90:T90,$C$11:T$11,"Payment"),
X$8))</f>
        <v>0</v>
      </c>
      <c r="X90" s="66">
        <f t="shared" si="19"/>
        <v>0</v>
      </c>
      <c r="Y90" s="47"/>
      <c r="Z90" s="66">
        <f>IF(OR(AND((AA89-$D$993-SUM($C$8:AA$8)+SUMIFS($C90:W90,$C$11:W$11,"Payment"))&lt;=0,SUMIFS($C90:X90,$C$11:X$11,"Balance")=0,X90=0),AA$8&gt;=AA89),AA89,
IF(SUMIFS($C90:X90,$C$11:X$11,"Balance")=0, $D$993+SUM($B$8:AA$8)-SUMIFS($C90:W90,$C$11:W$11,"Payment"),
AA$8))</f>
        <v>0</v>
      </c>
      <c r="AA90" s="66">
        <f t="shared" si="20"/>
        <v>0</v>
      </c>
      <c r="AB90" s="47"/>
      <c r="AC90" s="66">
        <f>IF(OR(AND((AD89-$D$993-SUM($C$8:AD$8)+SUMIFS($C90:Z90,$C$11:Z$11,"Payment"))&lt;=0,SUMIFS($C90:AA90,$C$11:AA$11,"Balance")=0,AA90=0),AD$8&gt;=AD89),AD89,
IF(SUMIFS($C90:AA90,$C$11:AA$11,"Balance")=0, $D$993+SUM($B$8:AD$8)-SUMIFS($C90:Z90,$C$11:Z$11,"Payment"),
AD$8))</f>
        <v>0</v>
      </c>
      <c r="AD90" s="66">
        <f t="shared" si="21"/>
        <v>0</v>
      </c>
      <c r="AE90" s="47"/>
      <c r="AF90" s="66">
        <f>IF(OR(AND((AG89-$D$993-SUM($C$8:AG$8)+SUMIFS($C90:AC90,$C$11:AC$11,"Payment"))&lt;=0,SUMIFS($C90:AD90,$C$11:AD$11,"Balance")=0,AD90=0),AG$8&gt;=AG89),AG89,
IF(SUMIFS($C90:AD90,$C$11:AD$11,"Balance")=0, $D$993+SUM($B$8:AG$8)-SUMIFS($C90:AC90,$C$11:AC$11,"Payment"),
AG$8))</f>
        <v>0</v>
      </c>
      <c r="AG90" s="66">
        <f t="shared" si="22"/>
        <v>0</v>
      </c>
      <c r="AH90" s="47"/>
      <c r="AI90" s="66">
        <f>IF(OR(AND((AJ89-$D$993-SUM($C$8:AJ$8)+SUMIFS($C90:AF90,$C$11:AF$11,"Payment"))&lt;=0,SUMIFS($C90:AG90,$C$11:AG$11,"Balance")=0,AG90=0),AJ$8&gt;=AJ89),AJ89,
IF(SUMIFS($C90:AG90,$C$11:AG$11,"Balance")=0, $D$993+SUM($B$8:AJ$8)-SUMIFS($C90:AF90,$C$11:AF$11,"Payment"),
AJ$8))</f>
        <v>0</v>
      </c>
      <c r="AJ90" s="66">
        <f t="shared" si="23"/>
        <v>0</v>
      </c>
      <c r="AK90" s="67"/>
    </row>
    <row r="91" spans="1:37" s="49" customFormat="1" ht="15.6">
      <c r="A91" s="65">
        <v>80</v>
      </c>
      <c r="B91" s="66">
        <f>IF(OR(AND((C90-$D$993-SUM($C$8:C$8))&lt;=0),C$8&gt;=C90),C90, C$8+$D$993)</f>
        <v>0</v>
      </c>
      <c r="C91" s="66">
        <f t="shared" si="12"/>
        <v>0</v>
      </c>
      <c r="D91" s="67"/>
      <c r="E91" s="66">
        <f>IF(OR(AND((F90-$D$993-SUM($C$8:F$8)+SUMIFS(B91:$C91,B$11:$C$11,"Payment"))&lt;=0,SUMIFS($C91:C91,$C$11:C$11,"Balance")=0,C91=0),F$8&gt;=F90),F90,
IF(SUMIFS($C91:C91,$C$11:C$11,"Balance")=0, $D$993+SUM($B$8:F$8)-SUMIFS(B91:$C91,B$11:$C$11,"Payment"),
F$8))</f>
        <v>0</v>
      </c>
      <c r="F91" s="66">
        <f t="shared" si="13"/>
        <v>0</v>
      </c>
      <c r="G91" s="67"/>
      <c r="H91" s="66">
        <f>IF(OR(AND((I90-$D$993-SUM($C$8:I$8)+SUMIFS($C91:E91,$C$11:E$11,"Payment"))&lt;=0,SUMIFS($C91:F91,$C$11:F$11,"Balance")=0,F91=0),I$8&gt;=I90),I90,
IF(SUMIFS($C91:F91,$C$11:F$11,"Balance")=0, $D$993+SUM($B$8:I$8)-SUMIFS($C91:E91,$C$11:E$11,"Payment"),
I$8))</f>
        <v>0</v>
      </c>
      <c r="I91" s="66">
        <f t="shared" si="14"/>
        <v>0</v>
      </c>
      <c r="J91" s="47"/>
      <c r="K91" s="66">
        <f>IF(OR(AND((L90-$D$993-SUM($C$8:L$8)+SUMIFS($C91:H91,$C$11:H$11,"Payment"))&lt;=0,SUMIFS($C91:I91,$C$11:I$11,"Balance")=0,I91=0),L$8&gt;=L90),L90,
IF(SUMIFS($C91:I91,$C$11:I$11,"Balance")=0, $D$993+SUM($B$8:L$8)-SUMIFS($C91:H91,$C$11:H$11,"Payment"),
L$8))</f>
        <v>0</v>
      </c>
      <c r="L91" s="66">
        <f t="shared" si="15"/>
        <v>0</v>
      </c>
      <c r="M91" s="47"/>
      <c r="N91" s="66">
        <f>IF(OR(AND((O90-$D$993-SUM($C$8:O$8)+SUMIFS($C91:K91,$C$11:K$11,"Payment"))&lt;=0,SUMIFS($C91:L91,$C$11:L$11,"Balance")=0,L91=0),O$8&gt;=O90),O90,
IF(SUMIFS($C91:L91,$C$11:L$11,"Balance")=0, $D$993+SUM($B$8:O$8)-SUMIFS($C91:K91,$C$11:K$11,"Payment"),
O$8))</f>
        <v>0</v>
      </c>
      <c r="O91" s="66">
        <f t="shared" si="16"/>
        <v>0</v>
      </c>
      <c r="P91" s="47"/>
      <c r="Q91" s="66">
        <f>IF(OR(AND((R90-$D$993-SUM($C$8:R$8)+SUMIFS($C91:N91,$C$11:N$11,"Payment"))&lt;=0,SUMIFS($C91:O91,$C$11:O$11,"Balance")=0,O91=0),R$8&gt;=R90),R90,
IF(SUMIFS($C91:O91,$C$11:O$11,"Balance")=0, $D$993+SUM($B$8:R$8)-SUMIFS($C91:N91,$C$11:N$11,"Payment"),
R$8))</f>
        <v>0</v>
      </c>
      <c r="R91" s="66">
        <f t="shared" si="17"/>
        <v>0</v>
      </c>
      <c r="S91" s="47"/>
      <c r="T91" s="66">
        <f>IF(OR(AND((U90-$D$993-SUM($C$8:U$8)+SUMIFS($C91:Q91,$C$11:Q$11,"Payment"))&lt;=0,SUMIFS($C91:R91,$C$11:R$11,"Balance")=0,R91=0),U$8&gt;=U90),U90,
IF(SUMIFS($C91:R91,$C$11:R$11,"Balance")=0, $D$993+SUM($B$8:U$8)-SUMIFS($C91:Q91,$C$11:Q$11,"Payment"),
U$8))</f>
        <v>0</v>
      </c>
      <c r="U91" s="66">
        <f t="shared" si="18"/>
        <v>0</v>
      </c>
      <c r="V91" s="47"/>
      <c r="W91" s="66">
        <f>IF(OR(AND((X90-$D$993-SUM($C$8:X$8)+SUMIFS($C91:T91,$C$11:T$11,"Payment"))&lt;=0,SUMIFS($C91:U91,$C$11:U$11,"Balance")=0,U91=0),X$8&gt;=X90),X90,
IF(SUMIFS($C91:U91,$C$11:U$11,"Balance")=0, $D$993+SUM($B$8:X$8)-SUMIFS($C91:T91,$C$11:T$11,"Payment"),
X$8))</f>
        <v>0</v>
      </c>
      <c r="X91" s="66">
        <f t="shared" si="19"/>
        <v>0</v>
      </c>
      <c r="Y91" s="47"/>
      <c r="Z91" s="66">
        <f>IF(OR(AND((AA90-$D$993-SUM($C$8:AA$8)+SUMIFS($C91:W91,$C$11:W$11,"Payment"))&lt;=0,SUMIFS($C91:X91,$C$11:X$11,"Balance")=0,X91=0),AA$8&gt;=AA90),AA90,
IF(SUMIFS($C91:X91,$C$11:X$11,"Balance")=0, $D$993+SUM($B$8:AA$8)-SUMIFS($C91:W91,$C$11:W$11,"Payment"),
AA$8))</f>
        <v>0</v>
      </c>
      <c r="AA91" s="66">
        <f t="shared" si="20"/>
        <v>0</v>
      </c>
      <c r="AB91" s="47"/>
      <c r="AC91" s="66">
        <f>IF(OR(AND((AD90-$D$993-SUM($C$8:AD$8)+SUMIFS($C91:Z91,$C$11:Z$11,"Payment"))&lt;=0,SUMIFS($C91:AA91,$C$11:AA$11,"Balance")=0,AA91=0),AD$8&gt;=AD90),AD90,
IF(SUMIFS($C91:AA91,$C$11:AA$11,"Balance")=0, $D$993+SUM($B$8:AD$8)-SUMIFS($C91:Z91,$C$11:Z$11,"Payment"),
AD$8))</f>
        <v>0</v>
      </c>
      <c r="AD91" s="66">
        <f t="shared" si="21"/>
        <v>0</v>
      </c>
      <c r="AE91" s="47"/>
      <c r="AF91" s="66">
        <f>IF(OR(AND((AG90-$D$993-SUM($C$8:AG$8)+SUMIFS($C91:AC91,$C$11:AC$11,"Payment"))&lt;=0,SUMIFS($C91:AD91,$C$11:AD$11,"Balance")=0,AD91=0),AG$8&gt;=AG90),AG90,
IF(SUMIFS($C91:AD91,$C$11:AD$11,"Balance")=0, $D$993+SUM($B$8:AG$8)-SUMIFS($C91:AC91,$C$11:AC$11,"Payment"),
AG$8))</f>
        <v>0</v>
      </c>
      <c r="AG91" s="66">
        <f t="shared" si="22"/>
        <v>0</v>
      </c>
      <c r="AH91" s="47"/>
      <c r="AI91" s="66">
        <f>IF(OR(AND((AJ90-$D$993-SUM($C$8:AJ$8)+SUMIFS($C91:AF91,$C$11:AF$11,"Payment"))&lt;=0,SUMIFS($C91:AG91,$C$11:AG$11,"Balance")=0,AG91=0),AJ$8&gt;=AJ90),AJ90,
IF(SUMIFS($C91:AG91,$C$11:AG$11,"Balance")=0, $D$993+SUM($B$8:AJ$8)-SUMIFS($C91:AF91,$C$11:AF$11,"Payment"),
AJ$8))</f>
        <v>0</v>
      </c>
      <c r="AJ91" s="66">
        <f t="shared" si="23"/>
        <v>0</v>
      </c>
      <c r="AK91" s="67"/>
    </row>
    <row r="92" spans="1:37" s="49" customFormat="1" ht="15.6">
      <c r="A92" s="65">
        <v>81</v>
      </c>
      <c r="B92" s="66">
        <f>IF(OR(AND((C91-$D$993-SUM($C$8:C$8))&lt;=0),C$8&gt;=C91),C91, C$8+$D$993)</f>
        <v>0</v>
      </c>
      <c r="C92" s="66">
        <f t="shared" si="12"/>
        <v>0</v>
      </c>
      <c r="D92" s="67"/>
      <c r="E92" s="66">
        <f>IF(OR(AND((F91-$D$993-SUM($C$8:F$8)+SUMIFS(B92:$C92,B$11:$C$11,"Payment"))&lt;=0,SUMIFS($C92:C92,$C$11:C$11,"Balance")=0,C92=0),F$8&gt;=F91),F91,
IF(SUMIFS($C92:C92,$C$11:C$11,"Balance")=0, $D$993+SUM($B$8:F$8)-SUMIFS(B92:$C92,B$11:$C$11,"Payment"),
F$8))</f>
        <v>0</v>
      </c>
      <c r="F92" s="66">
        <f t="shared" si="13"/>
        <v>0</v>
      </c>
      <c r="G92" s="67"/>
      <c r="H92" s="66">
        <f>IF(OR(AND((I91-$D$993-SUM($C$8:I$8)+SUMIFS($C92:E92,$C$11:E$11,"Payment"))&lt;=0,SUMIFS($C92:F92,$C$11:F$11,"Balance")=0,F92=0),I$8&gt;=I91),I91,
IF(SUMIFS($C92:F92,$C$11:F$11,"Balance")=0, $D$993+SUM($B$8:I$8)-SUMIFS($C92:E92,$C$11:E$11,"Payment"),
I$8))</f>
        <v>0</v>
      </c>
      <c r="I92" s="66">
        <f t="shared" si="14"/>
        <v>0</v>
      </c>
      <c r="J92" s="47"/>
      <c r="K92" s="66">
        <f>IF(OR(AND((L91-$D$993-SUM($C$8:L$8)+SUMIFS($C92:H92,$C$11:H$11,"Payment"))&lt;=0,SUMIFS($C92:I92,$C$11:I$11,"Balance")=0,I92=0),L$8&gt;=L91),L91,
IF(SUMIFS($C92:I92,$C$11:I$11,"Balance")=0, $D$993+SUM($B$8:L$8)-SUMIFS($C92:H92,$C$11:H$11,"Payment"),
L$8))</f>
        <v>0</v>
      </c>
      <c r="L92" s="66">
        <f t="shared" si="15"/>
        <v>0</v>
      </c>
      <c r="M92" s="47"/>
      <c r="N92" s="66">
        <f>IF(OR(AND((O91-$D$993-SUM($C$8:O$8)+SUMIFS($C92:K92,$C$11:K$11,"Payment"))&lt;=0,SUMIFS($C92:L92,$C$11:L$11,"Balance")=0,L92=0),O$8&gt;=O91),O91,
IF(SUMIFS($C92:L92,$C$11:L$11,"Balance")=0, $D$993+SUM($B$8:O$8)-SUMIFS($C92:K92,$C$11:K$11,"Payment"),
O$8))</f>
        <v>0</v>
      </c>
      <c r="O92" s="66">
        <f t="shared" si="16"/>
        <v>0</v>
      </c>
      <c r="P92" s="47"/>
      <c r="Q92" s="66">
        <f>IF(OR(AND((R91-$D$993-SUM($C$8:R$8)+SUMIFS($C92:N92,$C$11:N$11,"Payment"))&lt;=0,SUMIFS($C92:O92,$C$11:O$11,"Balance")=0,O92=0),R$8&gt;=R91),R91,
IF(SUMIFS($C92:O92,$C$11:O$11,"Balance")=0, $D$993+SUM($B$8:R$8)-SUMIFS($C92:N92,$C$11:N$11,"Payment"),
R$8))</f>
        <v>0</v>
      </c>
      <c r="R92" s="66">
        <f t="shared" si="17"/>
        <v>0</v>
      </c>
      <c r="S92" s="47"/>
      <c r="T92" s="66">
        <f>IF(OR(AND((U91-$D$993-SUM($C$8:U$8)+SUMIFS($C92:Q92,$C$11:Q$11,"Payment"))&lt;=0,SUMIFS($C92:R92,$C$11:R$11,"Balance")=0,R92=0),U$8&gt;=U91),U91,
IF(SUMIFS($C92:R92,$C$11:R$11,"Balance")=0, $D$993+SUM($B$8:U$8)-SUMIFS($C92:Q92,$C$11:Q$11,"Payment"),
U$8))</f>
        <v>0</v>
      </c>
      <c r="U92" s="66">
        <f t="shared" si="18"/>
        <v>0</v>
      </c>
      <c r="V92" s="47"/>
      <c r="W92" s="66">
        <f>IF(OR(AND((X91-$D$993-SUM($C$8:X$8)+SUMIFS($C92:T92,$C$11:T$11,"Payment"))&lt;=0,SUMIFS($C92:U92,$C$11:U$11,"Balance")=0,U92=0),X$8&gt;=X91),X91,
IF(SUMIFS($C92:U92,$C$11:U$11,"Balance")=0, $D$993+SUM($B$8:X$8)-SUMIFS($C92:T92,$C$11:T$11,"Payment"),
X$8))</f>
        <v>0</v>
      </c>
      <c r="X92" s="66">
        <f t="shared" si="19"/>
        <v>0</v>
      </c>
      <c r="Y92" s="47"/>
      <c r="Z92" s="66">
        <f>IF(OR(AND((AA91-$D$993-SUM($C$8:AA$8)+SUMIFS($C92:W92,$C$11:W$11,"Payment"))&lt;=0,SUMIFS($C92:X92,$C$11:X$11,"Balance")=0,X92=0),AA$8&gt;=AA91),AA91,
IF(SUMIFS($C92:X92,$C$11:X$11,"Balance")=0, $D$993+SUM($B$8:AA$8)-SUMIFS($C92:W92,$C$11:W$11,"Payment"),
AA$8))</f>
        <v>0</v>
      </c>
      <c r="AA92" s="66">
        <f t="shared" si="20"/>
        <v>0</v>
      </c>
      <c r="AB92" s="47"/>
      <c r="AC92" s="66">
        <f>IF(OR(AND((AD91-$D$993-SUM($C$8:AD$8)+SUMIFS($C92:Z92,$C$11:Z$11,"Payment"))&lt;=0,SUMIFS($C92:AA92,$C$11:AA$11,"Balance")=0,AA92=0),AD$8&gt;=AD91),AD91,
IF(SUMIFS($C92:AA92,$C$11:AA$11,"Balance")=0, $D$993+SUM($B$8:AD$8)-SUMIFS($C92:Z92,$C$11:Z$11,"Payment"),
AD$8))</f>
        <v>0</v>
      </c>
      <c r="AD92" s="66">
        <f t="shared" si="21"/>
        <v>0</v>
      </c>
      <c r="AE92" s="47"/>
      <c r="AF92" s="66">
        <f>IF(OR(AND((AG91-$D$993-SUM($C$8:AG$8)+SUMIFS($C92:AC92,$C$11:AC$11,"Payment"))&lt;=0,SUMIFS($C92:AD92,$C$11:AD$11,"Balance")=0,AD92=0),AG$8&gt;=AG91),AG91,
IF(SUMIFS($C92:AD92,$C$11:AD$11,"Balance")=0, $D$993+SUM($B$8:AG$8)-SUMIFS($C92:AC92,$C$11:AC$11,"Payment"),
AG$8))</f>
        <v>0</v>
      </c>
      <c r="AG92" s="66">
        <f t="shared" si="22"/>
        <v>0</v>
      </c>
      <c r="AH92" s="47"/>
      <c r="AI92" s="66">
        <f>IF(OR(AND((AJ91-$D$993-SUM($C$8:AJ$8)+SUMIFS($C92:AF92,$C$11:AF$11,"Payment"))&lt;=0,SUMIFS($C92:AG92,$C$11:AG$11,"Balance")=0,AG92=0),AJ$8&gt;=AJ91),AJ91,
IF(SUMIFS($C92:AG92,$C$11:AG$11,"Balance")=0, $D$993+SUM($B$8:AJ$8)-SUMIFS($C92:AF92,$C$11:AF$11,"Payment"),
AJ$8))</f>
        <v>0</v>
      </c>
      <c r="AJ92" s="66">
        <f t="shared" si="23"/>
        <v>0</v>
      </c>
      <c r="AK92" s="67"/>
    </row>
    <row r="93" spans="1:37" s="49" customFormat="1" ht="15.6">
      <c r="A93" s="65">
        <v>82</v>
      </c>
      <c r="B93" s="66">
        <f>IF(OR(AND((C92-$D$993-SUM($C$8:C$8))&lt;=0),C$8&gt;=C92),C92, C$8+$D$993)</f>
        <v>0</v>
      </c>
      <c r="C93" s="66">
        <f t="shared" si="12"/>
        <v>0</v>
      </c>
      <c r="D93" s="67"/>
      <c r="E93" s="66">
        <f>IF(OR(AND((F92-$D$993-SUM($C$8:F$8)+SUMIFS(B93:$C93,B$11:$C$11,"Payment"))&lt;=0,SUMIFS($C93:C93,$C$11:C$11,"Balance")=0,C93=0),F$8&gt;=F92),F92,
IF(SUMIFS($C93:C93,$C$11:C$11,"Balance")=0, $D$993+SUM($B$8:F$8)-SUMIFS(B93:$C93,B$11:$C$11,"Payment"),
F$8))</f>
        <v>0</v>
      </c>
      <c r="F93" s="66">
        <f t="shared" si="13"/>
        <v>0</v>
      </c>
      <c r="G93" s="67"/>
      <c r="H93" s="66">
        <f>IF(OR(AND((I92-$D$993-SUM($C$8:I$8)+SUMIFS($C93:E93,$C$11:E$11,"Payment"))&lt;=0,SUMIFS($C93:F93,$C$11:F$11,"Balance")=0,F93=0),I$8&gt;=I92),I92,
IF(SUMIFS($C93:F93,$C$11:F$11,"Balance")=0, $D$993+SUM($B$8:I$8)-SUMIFS($C93:E93,$C$11:E$11,"Payment"),
I$8))</f>
        <v>0</v>
      </c>
      <c r="I93" s="66">
        <f t="shared" si="14"/>
        <v>0</v>
      </c>
      <c r="J93" s="47"/>
      <c r="K93" s="66">
        <f>IF(OR(AND((L92-$D$993-SUM($C$8:L$8)+SUMIFS($C93:H93,$C$11:H$11,"Payment"))&lt;=0,SUMIFS($C93:I93,$C$11:I$11,"Balance")=0,I93=0),L$8&gt;=L92),L92,
IF(SUMIFS($C93:I93,$C$11:I$11,"Balance")=0, $D$993+SUM($B$8:L$8)-SUMIFS($C93:H93,$C$11:H$11,"Payment"),
L$8))</f>
        <v>0</v>
      </c>
      <c r="L93" s="66">
        <f t="shared" si="15"/>
        <v>0</v>
      </c>
      <c r="M93" s="47"/>
      <c r="N93" s="66">
        <f>IF(OR(AND((O92-$D$993-SUM($C$8:O$8)+SUMIFS($C93:K93,$C$11:K$11,"Payment"))&lt;=0,SUMIFS($C93:L93,$C$11:L$11,"Balance")=0,L93=0),O$8&gt;=O92),O92,
IF(SUMIFS($C93:L93,$C$11:L$11,"Balance")=0, $D$993+SUM($B$8:O$8)-SUMIFS($C93:K93,$C$11:K$11,"Payment"),
O$8))</f>
        <v>0</v>
      </c>
      <c r="O93" s="66">
        <f t="shared" si="16"/>
        <v>0</v>
      </c>
      <c r="P93" s="47"/>
      <c r="Q93" s="66">
        <f>IF(OR(AND((R92-$D$993-SUM($C$8:R$8)+SUMIFS($C93:N93,$C$11:N$11,"Payment"))&lt;=0,SUMIFS($C93:O93,$C$11:O$11,"Balance")=0,O93=0),R$8&gt;=R92),R92,
IF(SUMIFS($C93:O93,$C$11:O$11,"Balance")=0, $D$993+SUM($B$8:R$8)-SUMIFS($C93:N93,$C$11:N$11,"Payment"),
R$8))</f>
        <v>0</v>
      </c>
      <c r="R93" s="66">
        <f t="shared" si="17"/>
        <v>0</v>
      </c>
      <c r="S93" s="47"/>
      <c r="T93" s="66">
        <f>IF(OR(AND((U92-$D$993-SUM($C$8:U$8)+SUMIFS($C93:Q93,$C$11:Q$11,"Payment"))&lt;=0,SUMIFS($C93:R93,$C$11:R$11,"Balance")=0,R93=0),U$8&gt;=U92),U92,
IF(SUMIFS($C93:R93,$C$11:R$11,"Balance")=0, $D$993+SUM($B$8:U$8)-SUMIFS($C93:Q93,$C$11:Q$11,"Payment"),
U$8))</f>
        <v>0</v>
      </c>
      <c r="U93" s="66">
        <f t="shared" si="18"/>
        <v>0</v>
      </c>
      <c r="V93" s="47"/>
      <c r="W93" s="66">
        <f>IF(OR(AND((X92-$D$993-SUM($C$8:X$8)+SUMIFS($C93:T93,$C$11:T$11,"Payment"))&lt;=0,SUMIFS($C93:U93,$C$11:U$11,"Balance")=0,U93=0),X$8&gt;=X92),X92,
IF(SUMIFS($C93:U93,$C$11:U$11,"Balance")=0, $D$993+SUM($B$8:X$8)-SUMIFS($C93:T93,$C$11:T$11,"Payment"),
X$8))</f>
        <v>0</v>
      </c>
      <c r="X93" s="66">
        <f t="shared" si="19"/>
        <v>0</v>
      </c>
      <c r="Y93" s="47"/>
      <c r="Z93" s="66">
        <f>IF(OR(AND((AA92-$D$993-SUM($C$8:AA$8)+SUMIFS($C93:W93,$C$11:W$11,"Payment"))&lt;=0,SUMIFS($C93:X93,$C$11:X$11,"Balance")=0,X93=0),AA$8&gt;=AA92),AA92,
IF(SUMIFS($C93:X93,$C$11:X$11,"Balance")=0, $D$993+SUM($B$8:AA$8)-SUMIFS($C93:W93,$C$11:W$11,"Payment"),
AA$8))</f>
        <v>0</v>
      </c>
      <c r="AA93" s="66">
        <f t="shared" si="20"/>
        <v>0</v>
      </c>
      <c r="AB93" s="47"/>
      <c r="AC93" s="66">
        <f>IF(OR(AND((AD92-$D$993-SUM($C$8:AD$8)+SUMIFS($C93:Z93,$C$11:Z$11,"Payment"))&lt;=0,SUMIFS($C93:AA93,$C$11:AA$11,"Balance")=0,AA93=0),AD$8&gt;=AD92),AD92,
IF(SUMIFS($C93:AA93,$C$11:AA$11,"Balance")=0, $D$993+SUM($B$8:AD$8)-SUMIFS($C93:Z93,$C$11:Z$11,"Payment"),
AD$8))</f>
        <v>0</v>
      </c>
      <c r="AD93" s="66">
        <f t="shared" si="21"/>
        <v>0</v>
      </c>
      <c r="AE93" s="47"/>
      <c r="AF93" s="66">
        <f>IF(OR(AND((AG92-$D$993-SUM($C$8:AG$8)+SUMIFS($C93:AC93,$C$11:AC$11,"Payment"))&lt;=0,SUMIFS($C93:AD93,$C$11:AD$11,"Balance")=0,AD93=0),AG$8&gt;=AG92),AG92,
IF(SUMIFS($C93:AD93,$C$11:AD$11,"Balance")=0, $D$993+SUM($B$8:AG$8)-SUMIFS($C93:AC93,$C$11:AC$11,"Payment"),
AG$8))</f>
        <v>0</v>
      </c>
      <c r="AG93" s="66">
        <f t="shared" si="22"/>
        <v>0</v>
      </c>
      <c r="AH93" s="47"/>
      <c r="AI93" s="66">
        <f>IF(OR(AND((AJ92-$D$993-SUM($C$8:AJ$8)+SUMIFS($C93:AF93,$C$11:AF$11,"Payment"))&lt;=0,SUMIFS($C93:AG93,$C$11:AG$11,"Balance")=0,AG93=0),AJ$8&gt;=AJ92),AJ92,
IF(SUMIFS($C93:AG93,$C$11:AG$11,"Balance")=0, $D$993+SUM($B$8:AJ$8)-SUMIFS($C93:AF93,$C$11:AF$11,"Payment"),
AJ$8))</f>
        <v>0</v>
      </c>
      <c r="AJ93" s="66">
        <f t="shared" si="23"/>
        <v>0</v>
      </c>
      <c r="AK93" s="67"/>
    </row>
    <row r="94" spans="1:37" s="49" customFormat="1" ht="15.6">
      <c r="A94" s="65">
        <v>83</v>
      </c>
      <c r="B94" s="66">
        <f>IF(OR(AND((C93-$D$993-SUM($C$8:C$8))&lt;=0),C$8&gt;=C93),C93, C$8+$D$993)</f>
        <v>0</v>
      </c>
      <c r="C94" s="66">
        <f t="shared" si="12"/>
        <v>0</v>
      </c>
      <c r="D94" s="67"/>
      <c r="E94" s="66">
        <f>IF(OR(AND((F93-$D$993-SUM($C$8:F$8)+SUMIFS(B94:$C94,B$11:$C$11,"Payment"))&lt;=0,SUMIFS($C94:C94,$C$11:C$11,"Balance")=0,C94=0),F$8&gt;=F93),F93,
IF(SUMIFS($C94:C94,$C$11:C$11,"Balance")=0, $D$993+SUM($B$8:F$8)-SUMIFS(B94:$C94,B$11:$C$11,"Payment"),
F$8))</f>
        <v>0</v>
      </c>
      <c r="F94" s="66">
        <f t="shared" si="13"/>
        <v>0</v>
      </c>
      <c r="G94" s="67"/>
      <c r="H94" s="66">
        <f>IF(OR(AND((I93-$D$993-SUM($C$8:I$8)+SUMIFS($C94:E94,$C$11:E$11,"Payment"))&lt;=0,SUMIFS($C94:F94,$C$11:F$11,"Balance")=0,F94=0),I$8&gt;=I93),I93,
IF(SUMIFS($C94:F94,$C$11:F$11,"Balance")=0, $D$993+SUM($B$8:I$8)-SUMIFS($C94:E94,$C$11:E$11,"Payment"),
I$8))</f>
        <v>0</v>
      </c>
      <c r="I94" s="66">
        <f t="shared" si="14"/>
        <v>0</v>
      </c>
      <c r="J94" s="47"/>
      <c r="K94" s="66">
        <f>IF(OR(AND((L93-$D$993-SUM($C$8:L$8)+SUMIFS($C94:H94,$C$11:H$11,"Payment"))&lt;=0,SUMIFS($C94:I94,$C$11:I$11,"Balance")=0,I94=0),L$8&gt;=L93),L93,
IF(SUMIFS($C94:I94,$C$11:I$11,"Balance")=0, $D$993+SUM($B$8:L$8)-SUMIFS($C94:H94,$C$11:H$11,"Payment"),
L$8))</f>
        <v>0</v>
      </c>
      <c r="L94" s="66">
        <f t="shared" si="15"/>
        <v>0</v>
      </c>
      <c r="M94" s="47"/>
      <c r="N94" s="66">
        <f>IF(OR(AND((O93-$D$993-SUM($C$8:O$8)+SUMIFS($C94:K94,$C$11:K$11,"Payment"))&lt;=0,SUMIFS($C94:L94,$C$11:L$11,"Balance")=0,L94=0),O$8&gt;=O93),O93,
IF(SUMIFS($C94:L94,$C$11:L$11,"Balance")=0, $D$993+SUM($B$8:O$8)-SUMIFS($C94:K94,$C$11:K$11,"Payment"),
O$8))</f>
        <v>0</v>
      </c>
      <c r="O94" s="66">
        <f t="shared" si="16"/>
        <v>0</v>
      </c>
      <c r="P94" s="47"/>
      <c r="Q94" s="66">
        <f>IF(OR(AND((R93-$D$993-SUM($C$8:R$8)+SUMIFS($C94:N94,$C$11:N$11,"Payment"))&lt;=0,SUMIFS($C94:O94,$C$11:O$11,"Balance")=0,O94=0),R$8&gt;=R93),R93,
IF(SUMIFS($C94:O94,$C$11:O$11,"Balance")=0, $D$993+SUM($B$8:R$8)-SUMIFS($C94:N94,$C$11:N$11,"Payment"),
R$8))</f>
        <v>0</v>
      </c>
      <c r="R94" s="66">
        <f t="shared" si="17"/>
        <v>0</v>
      </c>
      <c r="S94" s="47"/>
      <c r="T94" s="66">
        <f>IF(OR(AND((U93-$D$993-SUM($C$8:U$8)+SUMIFS($C94:Q94,$C$11:Q$11,"Payment"))&lt;=0,SUMIFS($C94:R94,$C$11:R$11,"Balance")=0,R94=0),U$8&gt;=U93),U93,
IF(SUMIFS($C94:R94,$C$11:R$11,"Balance")=0, $D$993+SUM($B$8:U$8)-SUMIFS($C94:Q94,$C$11:Q$11,"Payment"),
U$8))</f>
        <v>0</v>
      </c>
      <c r="U94" s="66">
        <f t="shared" si="18"/>
        <v>0</v>
      </c>
      <c r="V94" s="47"/>
      <c r="W94" s="66">
        <f>IF(OR(AND((X93-$D$993-SUM($C$8:X$8)+SUMIFS($C94:T94,$C$11:T$11,"Payment"))&lt;=0,SUMIFS($C94:U94,$C$11:U$11,"Balance")=0,U94=0),X$8&gt;=X93),X93,
IF(SUMIFS($C94:U94,$C$11:U$11,"Balance")=0, $D$993+SUM($B$8:X$8)-SUMIFS($C94:T94,$C$11:T$11,"Payment"),
X$8))</f>
        <v>0</v>
      </c>
      <c r="X94" s="66">
        <f t="shared" si="19"/>
        <v>0</v>
      </c>
      <c r="Y94" s="47"/>
      <c r="Z94" s="66">
        <f>IF(OR(AND((AA93-$D$993-SUM($C$8:AA$8)+SUMIFS($C94:W94,$C$11:W$11,"Payment"))&lt;=0,SUMIFS($C94:X94,$C$11:X$11,"Balance")=0,X94=0),AA$8&gt;=AA93),AA93,
IF(SUMIFS($C94:X94,$C$11:X$11,"Balance")=0, $D$993+SUM($B$8:AA$8)-SUMIFS($C94:W94,$C$11:W$11,"Payment"),
AA$8))</f>
        <v>0</v>
      </c>
      <c r="AA94" s="66">
        <f t="shared" si="20"/>
        <v>0</v>
      </c>
      <c r="AB94" s="47"/>
      <c r="AC94" s="66">
        <f>IF(OR(AND((AD93-$D$993-SUM($C$8:AD$8)+SUMIFS($C94:Z94,$C$11:Z$11,"Payment"))&lt;=0,SUMIFS($C94:AA94,$C$11:AA$11,"Balance")=0,AA94=0),AD$8&gt;=AD93),AD93,
IF(SUMIFS($C94:AA94,$C$11:AA$11,"Balance")=0, $D$993+SUM($B$8:AD$8)-SUMIFS($C94:Z94,$C$11:Z$11,"Payment"),
AD$8))</f>
        <v>0</v>
      </c>
      <c r="AD94" s="66">
        <f t="shared" si="21"/>
        <v>0</v>
      </c>
      <c r="AE94" s="47"/>
      <c r="AF94" s="66">
        <f>IF(OR(AND((AG93-$D$993-SUM($C$8:AG$8)+SUMIFS($C94:AC94,$C$11:AC$11,"Payment"))&lt;=0,SUMIFS($C94:AD94,$C$11:AD$11,"Balance")=0,AD94=0),AG$8&gt;=AG93),AG93,
IF(SUMIFS($C94:AD94,$C$11:AD$11,"Balance")=0, $D$993+SUM($B$8:AG$8)-SUMIFS($C94:AC94,$C$11:AC$11,"Payment"),
AG$8))</f>
        <v>0</v>
      </c>
      <c r="AG94" s="66">
        <f t="shared" si="22"/>
        <v>0</v>
      </c>
      <c r="AH94" s="47"/>
      <c r="AI94" s="66">
        <f>IF(OR(AND((AJ93-$D$993-SUM($C$8:AJ$8)+SUMIFS($C94:AF94,$C$11:AF$11,"Payment"))&lt;=0,SUMIFS($C94:AG94,$C$11:AG$11,"Balance")=0,AG94=0),AJ$8&gt;=AJ93),AJ93,
IF(SUMIFS($C94:AG94,$C$11:AG$11,"Balance")=0, $D$993+SUM($B$8:AJ$8)-SUMIFS($C94:AF94,$C$11:AF$11,"Payment"),
AJ$8))</f>
        <v>0</v>
      </c>
      <c r="AJ94" s="66">
        <f t="shared" si="23"/>
        <v>0</v>
      </c>
      <c r="AK94" s="67"/>
    </row>
    <row r="95" spans="1:37" s="49" customFormat="1" ht="15.6">
      <c r="A95" s="65">
        <v>84</v>
      </c>
      <c r="B95" s="66">
        <f>IF(OR(AND((C94-$D$993-SUM($C$8:C$8))&lt;=0),C$8&gt;=C94),C94, C$8+$D$993)</f>
        <v>0</v>
      </c>
      <c r="C95" s="66">
        <f t="shared" si="12"/>
        <v>0</v>
      </c>
      <c r="D95" s="67"/>
      <c r="E95" s="66">
        <f>IF(OR(AND((F94-$D$993-SUM($C$8:F$8)+SUMIFS(B95:$C95,B$11:$C$11,"Payment"))&lt;=0,SUMIFS($C95:C95,$C$11:C$11,"Balance")=0,C95=0),F$8&gt;=F94),F94,
IF(SUMIFS($C95:C95,$C$11:C$11,"Balance")=0, $D$993+SUM($B$8:F$8)-SUMIFS(B95:$C95,B$11:$C$11,"Payment"),
F$8))</f>
        <v>0</v>
      </c>
      <c r="F95" s="66">
        <f t="shared" si="13"/>
        <v>0</v>
      </c>
      <c r="G95" s="67"/>
      <c r="H95" s="66">
        <f>IF(OR(AND((I94-$D$993-SUM($C$8:I$8)+SUMIFS($C95:E95,$C$11:E$11,"Payment"))&lt;=0,SUMIFS($C95:F95,$C$11:F$11,"Balance")=0,F95=0),I$8&gt;=I94),I94,
IF(SUMIFS($C95:F95,$C$11:F$11,"Balance")=0, $D$993+SUM($B$8:I$8)-SUMIFS($C95:E95,$C$11:E$11,"Payment"),
I$8))</f>
        <v>0</v>
      </c>
      <c r="I95" s="66">
        <f t="shared" si="14"/>
        <v>0</v>
      </c>
      <c r="J95" s="47"/>
      <c r="K95" s="66">
        <f>IF(OR(AND((L94-$D$993-SUM($C$8:L$8)+SUMIFS($C95:H95,$C$11:H$11,"Payment"))&lt;=0,SUMIFS($C95:I95,$C$11:I$11,"Balance")=0,I95=0),L$8&gt;=L94),L94,
IF(SUMIFS($C95:I95,$C$11:I$11,"Balance")=0, $D$993+SUM($B$8:L$8)-SUMIFS($C95:H95,$C$11:H$11,"Payment"),
L$8))</f>
        <v>0</v>
      </c>
      <c r="L95" s="66">
        <f t="shared" si="15"/>
        <v>0</v>
      </c>
      <c r="M95" s="47"/>
      <c r="N95" s="66">
        <f>IF(OR(AND((O94-$D$993-SUM($C$8:O$8)+SUMIFS($C95:K95,$C$11:K$11,"Payment"))&lt;=0,SUMIFS($C95:L95,$C$11:L$11,"Balance")=0,L95=0),O$8&gt;=O94),O94,
IF(SUMIFS($C95:L95,$C$11:L$11,"Balance")=0, $D$993+SUM($B$8:O$8)-SUMIFS($C95:K95,$C$11:K$11,"Payment"),
O$8))</f>
        <v>0</v>
      </c>
      <c r="O95" s="66">
        <f t="shared" si="16"/>
        <v>0</v>
      </c>
      <c r="P95" s="47"/>
      <c r="Q95" s="66">
        <f>IF(OR(AND((R94-$D$993-SUM($C$8:R$8)+SUMIFS($C95:N95,$C$11:N$11,"Payment"))&lt;=0,SUMIFS($C95:O95,$C$11:O$11,"Balance")=0,O95=0),R$8&gt;=R94),R94,
IF(SUMIFS($C95:O95,$C$11:O$11,"Balance")=0, $D$993+SUM($B$8:R$8)-SUMIFS($C95:N95,$C$11:N$11,"Payment"),
R$8))</f>
        <v>0</v>
      </c>
      <c r="R95" s="66">
        <f t="shared" si="17"/>
        <v>0</v>
      </c>
      <c r="S95" s="47"/>
      <c r="T95" s="66">
        <f>IF(OR(AND((U94-$D$993-SUM($C$8:U$8)+SUMIFS($C95:Q95,$C$11:Q$11,"Payment"))&lt;=0,SUMIFS($C95:R95,$C$11:R$11,"Balance")=0,R95=0),U$8&gt;=U94),U94,
IF(SUMIFS($C95:R95,$C$11:R$11,"Balance")=0, $D$993+SUM($B$8:U$8)-SUMIFS($C95:Q95,$C$11:Q$11,"Payment"),
U$8))</f>
        <v>0</v>
      </c>
      <c r="U95" s="66">
        <f t="shared" si="18"/>
        <v>0</v>
      </c>
      <c r="V95" s="47"/>
      <c r="W95" s="66">
        <f>IF(OR(AND((X94-$D$993-SUM($C$8:X$8)+SUMIFS($C95:T95,$C$11:T$11,"Payment"))&lt;=0,SUMIFS($C95:U95,$C$11:U$11,"Balance")=0,U95=0),X$8&gt;=X94),X94,
IF(SUMIFS($C95:U95,$C$11:U$11,"Balance")=0, $D$993+SUM($B$8:X$8)-SUMIFS($C95:T95,$C$11:T$11,"Payment"),
X$8))</f>
        <v>0</v>
      </c>
      <c r="X95" s="66">
        <f t="shared" si="19"/>
        <v>0</v>
      </c>
      <c r="Y95" s="47"/>
      <c r="Z95" s="66">
        <f>IF(OR(AND((AA94-$D$993-SUM($C$8:AA$8)+SUMIFS($C95:W95,$C$11:W$11,"Payment"))&lt;=0,SUMIFS($C95:X95,$C$11:X$11,"Balance")=0,X95=0),AA$8&gt;=AA94),AA94,
IF(SUMIFS($C95:X95,$C$11:X$11,"Balance")=0, $D$993+SUM($B$8:AA$8)-SUMIFS($C95:W95,$C$11:W$11,"Payment"),
AA$8))</f>
        <v>0</v>
      </c>
      <c r="AA95" s="66">
        <f t="shared" si="20"/>
        <v>0</v>
      </c>
      <c r="AB95" s="47"/>
      <c r="AC95" s="66">
        <f>IF(OR(AND((AD94-$D$993-SUM($C$8:AD$8)+SUMIFS($C95:Z95,$C$11:Z$11,"Payment"))&lt;=0,SUMIFS($C95:AA95,$C$11:AA$11,"Balance")=0,AA95=0),AD$8&gt;=AD94),AD94,
IF(SUMIFS($C95:AA95,$C$11:AA$11,"Balance")=0, $D$993+SUM($B$8:AD$8)-SUMIFS($C95:Z95,$C$11:Z$11,"Payment"),
AD$8))</f>
        <v>0</v>
      </c>
      <c r="AD95" s="66">
        <f t="shared" si="21"/>
        <v>0</v>
      </c>
      <c r="AE95" s="47"/>
      <c r="AF95" s="66">
        <f>IF(OR(AND((AG94-$D$993-SUM($C$8:AG$8)+SUMIFS($C95:AC95,$C$11:AC$11,"Payment"))&lt;=0,SUMIFS($C95:AD95,$C$11:AD$11,"Balance")=0,AD95=0),AG$8&gt;=AG94),AG94,
IF(SUMIFS($C95:AD95,$C$11:AD$11,"Balance")=0, $D$993+SUM($B$8:AG$8)-SUMIFS($C95:AC95,$C$11:AC$11,"Payment"),
AG$8))</f>
        <v>0</v>
      </c>
      <c r="AG95" s="66">
        <f t="shared" si="22"/>
        <v>0</v>
      </c>
      <c r="AH95" s="47"/>
      <c r="AI95" s="66">
        <f>IF(OR(AND((AJ94-$D$993-SUM($C$8:AJ$8)+SUMIFS($C95:AF95,$C$11:AF$11,"Payment"))&lt;=0,SUMIFS($C95:AG95,$C$11:AG$11,"Balance")=0,AG95=0),AJ$8&gt;=AJ94),AJ94,
IF(SUMIFS($C95:AG95,$C$11:AG$11,"Balance")=0, $D$993+SUM($B$8:AJ$8)-SUMIFS($C95:AF95,$C$11:AF$11,"Payment"),
AJ$8))</f>
        <v>0</v>
      </c>
      <c r="AJ95" s="66">
        <f t="shared" si="23"/>
        <v>0</v>
      </c>
      <c r="AK95" s="67"/>
    </row>
    <row r="96" spans="1:37" s="49" customFormat="1" ht="15.6">
      <c r="A96" s="65">
        <v>85</v>
      </c>
      <c r="B96" s="66">
        <f>IF(OR(AND((C95-$D$993-SUM($C$8:C$8))&lt;=0),C$8&gt;=C95),C95, C$8+$D$993)</f>
        <v>0</v>
      </c>
      <c r="C96" s="66">
        <f t="shared" si="12"/>
        <v>0</v>
      </c>
      <c r="D96" s="67"/>
      <c r="E96" s="66">
        <f>IF(OR(AND((F95-$D$993-SUM($C$8:F$8)+SUMIFS(B96:$C96,B$11:$C$11,"Payment"))&lt;=0,SUMIFS($C96:C96,$C$11:C$11,"Balance")=0,C96=0),F$8&gt;=F95),F95,
IF(SUMIFS($C96:C96,$C$11:C$11,"Balance")=0, $D$993+SUM($B$8:F$8)-SUMIFS(B96:$C96,B$11:$C$11,"Payment"),
F$8))</f>
        <v>0</v>
      </c>
      <c r="F96" s="66">
        <f t="shared" si="13"/>
        <v>0</v>
      </c>
      <c r="G96" s="67"/>
      <c r="H96" s="66">
        <f>IF(OR(AND((I95-$D$993-SUM($C$8:I$8)+SUMIFS($C96:E96,$C$11:E$11,"Payment"))&lt;=0,SUMIFS($C96:F96,$C$11:F$11,"Balance")=0,F96=0),I$8&gt;=I95),I95,
IF(SUMIFS($C96:F96,$C$11:F$11,"Balance")=0, $D$993+SUM($B$8:I$8)-SUMIFS($C96:E96,$C$11:E$11,"Payment"),
I$8))</f>
        <v>0</v>
      </c>
      <c r="I96" s="66">
        <f t="shared" si="14"/>
        <v>0</v>
      </c>
      <c r="J96" s="47"/>
      <c r="K96" s="66">
        <f>IF(OR(AND((L95-$D$993-SUM($C$8:L$8)+SUMIFS($C96:H96,$C$11:H$11,"Payment"))&lt;=0,SUMIFS($C96:I96,$C$11:I$11,"Balance")=0,I96=0),L$8&gt;=L95),L95,
IF(SUMIFS($C96:I96,$C$11:I$11,"Balance")=0, $D$993+SUM($B$8:L$8)-SUMIFS($C96:H96,$C$11:H$11,"Payment"),
L$8))</f>
        <v>0</v>
      </c>
      <c r="L96" s="66">
        <f t="shared" si="15"/>
        <v>0</v>
      </c>
      <c r="M96" s="47"/>
      <c r="N96" s="66">
        <f>IF(OR(AND((O95-$D$993-SUM($C$8:O$8)+SUMIFS($C96:K96,$C$11:K$11,"Payment"))&lt;=0,SUMIFS($C96:L96,$C$11:L$11,"Balance")=0,L96=0),O$8&gt;=O95),O95,
IF(SUMIFS($C96:L96,$C$11:L$11,"Balance")=0, $D$993+SUM($B$8:O$8)-SUMIFS($C96:K96,$C$11:K$11,"Payment"),
O$8))</f>
        <v>0</v>
      </c>
      <c r="O96" s="66">
        <f t="shared" si="16"/>
        <v>0</v>
      </c>
      <c r="P96" s="47"/>
      <c r="Q96" s="66">
        <f>IF(OR(AND((R95-$D$993-SUM($C$8:R$8)+SUMIFS($C96:N96,$C$11:N$11,"Payment"))&lt;=0,SUMIFS($C96:O96,$C$11:O$11,"Balance")=0,O96=0),R$8&gt;=R95),R95,
IF(SUMIFS($C96:O96,$C$11:O$11,"Balance")=0, $D$993+SUM($B$8:R$8)-SUMIFS($C96:N96,$C$11:N$11,"Payment"),
R$8))</f>
        <v>0</v>
      </c>
      <c r="R96" s="66">
        <f t="shared" si="17"/>
        <v>0</v>
      </c>
      <c r="S96" s="47"/>
      <c r="T96" s="66">
        <f>IF(OR(AND((U95-$D$993-SUM($C$8:U$8)+SUMIFS($C96:Q96,$C$11:Q$11,"Payment"))&lt;=0,SUMIFS($C96:R96,$C$11:R$11,"Balance")=0,R96=0),U$8&gt;=U95),U95,
IF(SUMIFS($C96:R96,$C$11:R$11,"Balance")=0, $D$993+SUM($B$8:U$8)-SUMIFS($C96:Q96,$C$11:Q$11,"Payment"),
U$8))</f>
        <v>0</v>
      </c>
      <c r="U96" s="66">
        <f t="shared" si="18"/>
        <v>0</v>
      </c>
      <c r="V96" s="47"/>
      <c r="W96" s="66">
        <f>IF(OR(AND((X95-$D$993-SUM($C$8:X$8)+SUMIFS($C96:T96,$C$11:T$11,"Payment"))&lt;=0,SUMIFS($C96:U96,$C$11:U$11,"Balance")=0,U96=0),X$8&gt;=X95),X95,
IF(SUMIFS($C96:U96,$C$11:U$11,"Balance")=0, $D$993+SUM($B$8:X$8)-SUMIFS($C96:T96,$C$11:T$11,"Payment"),
X$8))</f>
        <v>0</v>
      </c>
      <c r="X96" s="66">
        <f t="shared" si="19"/>
        <v>0</v>
      </c>
      <c r="Y96" s="47"/>
      <c r="Z96" s="66">
        <f>IF(OR(AND((AA95-$D$993-SUM($C$8:AA$8)+SUMIFS($C96:W96,$C$11:W$11,"Payment"))&lt;=0,SUMIFS($C96:X96,$C$11:X$11,"Balance")=0,X96=0),AA$8&gt;=AA95),AA95,
IF(SUMIFS($C96:X96,$C$11:X$11,"Balance")=0, $D$993+SUM($B$8:AA$8)-SUMIFS($C96:W96,$C$11:W$11,"Payment"),
AA$8))</f>
        <v>0</v>
      </c>
      <c r="AA96" s="66">
        <f t="shared" si="20"/>
        <v>0</v>
      </c>
      <c r="AB96" s="47"/>
      <c r="AC96" s="66">
        <f>IF(OR(AND((AD95-$D$993-SUM($C$8:AD$8)+SUMIFS($C96:Z96,$C$11:Z$11,"Payment"))&lt;=0,SUMIFS($C96:AA96,$C$11:AA$11,"Balance")=0,AA96=0),AD$8&gt;=AD95),AD95,
IF(SUMIFS($C96:AA96,$C$11:AA$11,"Balance")=0, $D$993+SUM($B$8:AD$8)-SUMIFS($C96:Z96,$C$11:Z$11,"Payment"),
AD$8))</f>
        <v>0</v>
      </c>
      <c r="AD96" s="66">
        <f t="shared" si="21"/>
        <v>0</v>
      </c>
      <c r="AE96" s="47"/>
      <c r="AF96" s="66">
        <f>IF(OR(AND((AG95-$D$993-SUM($C$8:AG$8)+SUMIFS($C96:AC96,$C$11:AC$11,"Payment"))&lt;=0,SUMIFS($C96:AD96,$C$11:AD$11,"Balance")=0,AD96=0),AG$8&gt;=AG95),AG95,
IF(SUMIFS($C96:AD96,$C$11:AD$11,"Balance")=0, $D$993+SUM($B$8:AG$8)-SUMIFS($C96:AC96,$C$11:AC$11,"Payment"),
AG$8))</f>
        <v>0</v>
      </c>
      <c r="AG96" s="66">
        <f t="shared" si="22"/>
        <v>0</v>
      </c>
      <c r="AH96" s="47"/>
      <c r="AI96" s="66">
        <f>IF(OR(AND((AJ95-$D$993-SUM($C$8:AJ$8)+SUMIFS($C96:AF96,$C$11:AF$11,"Payment"))&lt;=0,SUMIFS($C96:AG96,$C$11:AG$11,"Balance")=0,AG96=0),AJ$8&gt;=AJ95),AJ95,
IF(SUMIFS($C96:AG96,$C$11:AG$11,"Balance")=0, $D$993+SUM($B$8:AJ$8)-SUMIFS($C96:AF96,$C$11:AF$11,"Payment"),
AJ$8))</f>
        <v>0</v>
      </c>
      <c r="AJ96" s="66">
        <f t="shared" si="23"/>
        <v>0</v>
      </c>
      <c r="AK96" s="67"/>
    </row>
    <row r="97" spans="1:37" s="49" customFormat="1" ht="15.6">
      <c r="A97" s="65">
        <v>86</v>
      </c>
      <c r="B97" s="66">
        <f>IF(OR(AND((C96-$D$993-SUM($C$8:C$8))&lt;=0),C$8&gt;=C96),C96, C$8+$D$993)</f>
        <v>0</v>
      </c>
      <c r="C97" s="66">
        <f t="shared" si="12"/>
        <v>0</v>
      </c>
      <c r="D97" s="67"/>
      <c r="E97" s="66">
        <f>IF(OR(AND((F96-$D$993-SUM($C$8:F$8)+SUMIFS(B97:$C97,B$11:$C$11,"Payment"))&lt;=0,SUMIFS($C97:C97,$C$11:C$11,"Balance")=0,C97=0),F$8&gt;=F96),F96,
IF(SUMIFS($C97:C97,$C$11:C$11,"Balance")=0, $D$993+SUM($B$8:F$8)-SUMIFS(B97:$C97,B$11:$C$11,"Payment"),
F$8))</f>
        <v>0</v>
      </c>
      <c r="F97" s="66">
        <f t="shared" si="13"/>
        <v>0</v>
      </c>
      <c r="G97" s="67"/>
      <c r="H97" s="66">
        <f>IF(OR(AND((I96-$D$993-SUM($C$8:I$8)+SUMIFS($C97:E97,$C$11:E$11,"Payment"))&lt;=0,SUMIFS($C97:F97,$C$11:F$11,"Balance")=0,F97=0),I$8&gt;=I96),I96,
IF(SUMIFS($C97:F97,$C$11:F$11,"Balance")=0, $D$993+SUM($B$8:I$8)-SUMIFS($C97:E97,$C$11:E$11,"Payment"),
I$8))</f>
        <v>0</v>
      </c>
      <c r="I97" s="66">
        <f t="shared" si="14"/>
        <v>0</v>
      </c>
      <c r="J97" s="47"/>
      <c r="K97" s="66">
        <f>IF(OR(AND((L96-$D$993-SUM($C$8:L$8)+SUMIFS($C97:H97,$C$11:H$11,"Payment"))&lt;=0,SUMIFS($C97:I97,$C$11:I$11,"Balance")=0,I97=0),L$8&gt;=L96),L96,
IF(SUMIFS($C97:I97,$C$11:I$11,"Balance")=0, $D$993+SUM($B$8:L$8)-SUMIFS($C97:H97,$C$11:H$11,"Payment"),
L$8))</f>
        <v>0</v>
      </c>
      <c r="L97" s="66">
        <f t="shared" si="15"/>
        <v>0</v>
      </c>
      <c r="M97" s="47"/>
      <c r="N97" s="66">
        <f>IF(OR(AND((O96-$D$993-SUM($C$8:O$8)+SUMIFS($C97:K97,$C$11:K$11,"Payment"))&lt;=0,SUMIFS($C97:L97,$C$11:L$11,"Balance")=0,L97=0),O$8&gt;=O96),O96,
IF(SUMIFS($C97:L97,$C$11:L$11,"Balance")=0, $D$993+SUM($B$8:O$8)-SUMIFS($C97:K97,$C$11:K$11,"Payment"),
O$8))</f>
        <v>0</v>
      </c>
      <c r="O97" s="66">
        <f t="shared" si="16"/>
        <v>0</v>
      </c>
      <c r="P97" s="47"/>
      <c r="Q97" s="66">
        <f>IF(OR(AND((R96-$D$993-SUM($C$8:R$8)+SUMIFS($C97:N97,$C$11:N$11,"Payment"))&lt;=0,SUMIFS($C97:O97,$C$11:O$11,"Balance")=0,O97=0),R$8&gt;=R96),R96,
IF(SUMIFS($C97:O97,$C$11:O$11,"Balance")=0, $D$993+SUM($B$8:R$8)-SUMIFS($C97:N97,$C$11:N$11,"Payment"),
R$8))</f>
        <v>0</v>
      </c>
      <c r="R97" s="66">
        <f t="shared" si="17"/>
        <v>0</v>
      </c>
      <c r="S97" s="47"/>
      <c r="T97" s="66">
        <f>IF(OR(AND((U96-$D$993-SUM($C$8:U$8)+SUMIFS($C97:Q97,$C$11:Q$11,"Payment"))&lt;=0,SUMIFS($C97:R97,$C$11:R$11,"Balance")=0,R97=0),U$8&gt;=U96),U96,
IF(SUMIFS($C97:R97,$C$11:R$11,"Balance")=0, $D$993+SUM($B$8:U$8)-SUMIFS($C97:Q97,$C$11:Q$11,"Payment"),
U$8))</f>
        <v>0</v>
      </c>
      <c r="U97" s="66">
        <f t="shared" si="18"/>
        <v>0</v>
      </c>
      <c r="V97" s="47"/>
      <c r="W97" s="66">
        <f>IF(OR(AND((X96-$D$993-SUM($C$8:X$8)+SUMIFS($C97:T97,$C$11:T$11,"Payment"))&lt;=0,SUMIFS($C97:U97,$C$11:U$11,"Balance")=0,U97=0),X$8&gt;=X96),X96,
IF(SUMIFS($C97:U97,$C$11:U$11,"Balance")=0, $D$993+SUM($B$8:X$8)-SUMIFS($C97:T97,$C$11:T$11,"Payment"),
X$8))</f>
        <v>0</v>
      </c>
      <c r="X97" s="66">
        <f t="shared" si="19"/>
        <v>0</v>
      </c>
      <c r="Y97" s="47"/>
      <c r="Z97" s="66">
        <f>IF(OR(AND((AA96-$D$993-SUM($C$8:AA$8)+SUMIFS($C97:W97,$C$11:W$11,"Payment"))&lt;=0,SUMIFS($C97:X97,$C$11:X$11,"Balance")=0,X97=0),AA$8&gt;=AA96),AA96,
IF(SUMIFS($C97:X97,$C$11:X$11,"Balance")=0, $D$993+SUM($B$8:AA$8)-SUMIFS($C97:W97,$C$11:W$11,"Payment"),
AA$8))</f>
        <v>0</v>
      </c>
      <c r="AA97" s="66">
        <f t="shared" si="20"/>
        <v>0</v>
      </c>
      <c r="AB97" s="47"/>
      <c r="AC97" s="66">
        <f>IF(OR(AND((AD96-$D$993-SUM($C$8:AD$8)+SUMIFS($C97:Z97,$C$11:Z$11,"Payment"))&lt;=0,SUMIFS($C97:AA97,$C$11:AA$11,"Balance")=0,AA97=0),AD$8&gt;=AD96),AD96,
IF(SUMIFS($C97:AA97,$C$11:AA$11,"Balance")=0, $D$993+SUM($B$8:AD$8)-SUMIFS($C97:Z97,$C$11:Z$11,"Payment"),
AD$8))</f>
        <v>0</v>
      </c>
      <c r="AD97" s="66">
        <f t="shared" si="21"/>
        <v>0</v>
      </c>
      <c r="AE97" s="47"/>
      <c r="AF97" s="66">
        <f>IF(OR(AND((AG96-$D$993-SUM($C$8:AG$8)+SUMIFS($C97:AC97,$C$11:AC$11,"Payment"))&lt;=0,SUMIFS($C97:AD97,$C$11:AD$11,"Balance")=0,AD97=0),AG$8&gt;=AG96),AG96,
IF(SUMIFS($C97:AD97,$C$11:AD$11,"Balance")=0, $D$993+SUM($B$8:AG$8)-SUMIFS($C97:AC97,$C$11:AC$11,"Payment"),
AG$8))</f>
        <v>0</v>
      </c>
      <c r="AG97" s="66">
        <f t="shared" si="22"/>
        <v>0</v>
      </c>
      <c r="AH97" s="47"/>
      <c r="AI97" s="66">
        <f>IF(OR(AND((AJ96-$D$993-SUM($C$8:AJ$8)+SUMIFS($C97:AF97,$C$11:AF$11,"Payment"))&lt;=0,SUMIFS($C97:AG97,$C$11:AG$11,"Balance")=0,AG97=0),AJ$8&gt;=AJ96),AJ96,
IF(SUMIFS($C97:AG97,$C$11:AG$11,"Balance")=0, $D$993+SUM($B$8:AJ$8)-SUMIFS($C97:AF97,$C$11:AF$11,"Payment"),
AJ$8))</f>
        <v>0</v>
      </c>
      <c r="AJ97" s="66">
        <f t="shared" si="23"/>
        <v>0</v>
      </c>
      <c r="AK97" s="67"/>
    </row>
    <row r="98" spans="1:37" s="49" customFormat="1" ht="15.6">
      <c r="A98" s="65">
        <v>87</v>
      </c>
      <c r="B98" s="66">
        <f>IF(OR(AND((C97-$D$993-SUM($C$8:C$8))&lt;=0),C$8&gt;=C97),C97, C$8+$D$993)</f>
        <v>0</v>
      </c>
      <c r="C98" s="66">
        <f t="shared" si="12"/>
        <v>0</v>
      </c>
      <c r="D98" s="67"/>
      <c r="E98" s="66">
        <f>IF(OR(AND((F97-$D$993-SUM($C$8:F$8)+SUMIFS(B98:$C98,B$11:$C$11,"Payment"))&lt;=0,SUMIFS($C98:C98,$C$11:C$11,"Balance")=0,C98=0),F$8&gt;=F97),F97,
IF(SUMIFS($C98:C98,$C$11:C$11,"Balance")=0, $D$993+SUM($B$8:F$8)-SUMIFS(B98:$C98,B$11:$C$11,"Payment"),
F$8))</f>
        <v>0</v>
      </c>
      <c r="F98" s="66">
        <f t="shared" si="13"/>
        <v>0</v>
      </c>
      <c r="G98" s="67"/>
      <c r="H98" s="66">
        <f>IF(OR(AND((I97-$D$993-SUM($C$8:I$8)+SUMIFS($C98:E98,$C$11:E$11,"Payment"))&lt;=0,SUMIFS($C98:F98,$C$11:F$11,"Balance")=0,F98=0),I$8&gt;=I97),I97,
IF(SUMIFS($C98:F98,$C$11:F$11,"Balance")=0, $D$993+SUM($B$8:I$8)-SUMIFS($C98:E98,$C$11:E$11,"Payment"),
I$8))</f>
        <v>0</v>
      </c>
      <c r="I98" s="66">
        <f t="shared" si="14"/>
        <v>0</v>
      </c>
      <c r="J98" s="47"/>
      <c r="K98" s="66">
        <f>IF(OR(AND((L97-$D$993-SUM($C$8:L$8)+SUMIFS($C98:H98,$C$11:H$11,"Payment"))&lt;=0,SUMIFS($C98:I98,$C$11:I$11,"Balance")=0,I98=0),L$8&gt;=L97),L97,
IF(SUMIFS($C98:I98,$C$11:I$11,"Balance")=0, $D$993+SUM($B$8:L$8)-SUMIFS($C98:H98,$C$11:H$11,"Payment"),
L$8))</f>
        <v>0</v>
      </c>
      <c r="L98" s="66">
        <f t="shared" si="15"/>
        <v>0</v>
      </c>
      <c r="M98" s="47"/>
      <c r="N98" s="66">
        <f>IF(OR(AND((O97-$D$993-SUM($C$8:O$8)+SUMIFS($C98:K98,$C$11:K$11,"Payment"))&lt;=0,SUMIFS($C98:L98,$C$11:L$11,"Balance")=0,L98=0),O$8&gt;=O97),O97,
IF(SUMIFS($C98:L98,$C$11:L$11,"Balance")=0, $D$993+SUM($B$8:O$8)-SUMIFS($C98:K98,$C$11:K$11,"Payment"),
O$8))</f>
        <v>0</v>
      </c>
      <c r="O98" s="66">
        <f t="shared" si="16"/>
        <v>0</v>
      </c>
      <c r="P98" s="47"/>
      <c r="Q98" s="66">
        <f>IF(OR(AND((R97-$D$993-SUM($C$8:R$8)+SUMIFS($C98:N98,$C$11:N$11,"Payment"))&lt;=0,SUMIFS($C98:O98,$C$11:O$11,"Balance")=0,O98=0),R$8&gt;=R97),R97,
IF(SUMIFS($C98:O98,$C$11:O$11,"Balance")=0, $D$993+SUM($B$8:R$8)-SUMIFS($C98:N98,$C$11:N$11,"Payment"),
R$8))</f>
        <v>0</v>
      </c>
      <c r="R98" s="66">
        <f t="shared" si="17"/>
        <v>0</v>
      </c>
      <c r="S98" s="47"/>
      <c r="T98" s="66">
        <f>IF(OR(AND((U97-$D$993-SUM($C$8:U$8)+SUMIFS($C98:Q98,$C$11:Q$11,"Payment"))&lt;=0,SUMIFS($C98:R98,$C$11:R$11,"Balance")=0,R98=0),U$8&gt;=U97),U97,
IF(SUMIFS($C98:R98,$C$11:R$11,"Balance")=0, $D$993+SUM($B$8:U$8)-SUMIFS($C98:Q98,$C$11:Q$11,"Payment"),
U$8))</f>
        <v>0</v>
      </c>
      <c r="U98" s="66">
        <f t="shared" si="18"/>
        <v>0</v>
      </c>
      <c r="V98" s="47"/>
      <c r="W98" s="66">
        <f>IF(OR(AND((X97-$D$993-SUM($C$8:X$8)+SUMIFS($C98:T98,$C$11:T$11,"Payment"))&lt;=0,SUMIFS($C98:U98,$C$11:U$11,"Balance")=0,U98=0),X$8&gt;=X97),X97,
IF(SUMIFS($C98:U98,$C$11:U$11,"Balance")=0, $D$993+SUM($B$8:X$8)-SUMIFS($C98:T98,$C$11:T$11,"Payment"),
X$8))</f>
        <v>0</v>
      </c>
      <c r="X98" s="66">
        <f t="shared" si="19"/>
        <v>0</v>
      </c>
      <c r="Y98" s="47"/>
      <c r="Z98" s="66">
        <f>IF(OR(AND((AA97-$D$993-SUM($C$8:AA$8)+SUMIFS($C98:W98,$C$11:W$11,"Payment"))&lt;=0,SUMIFS($C98:X98,$C$11:X$11,"Balance")=0,X98=0),AA$8&gt;=AA97),AA97,
IF(SUMIFS($C98:X98,$C$11:X$11,"Balance")=0, $D$993+SUM($B$8:AA$8)-SUMIFS($C98:W98,$C$11:W$11,"Payment"),
AA$8))</f>
        <v>0</v>
      </c>
      <c r="AA98" s="66">
        <f t="shared" si="20"/>
        <v>0</v>
      </c>
      <c r="AB98" s="47"/>
      <c r="AC98" s="66">
        <f>IF(OR(AND((AD97-$D$993-SUM($C$8:AD$8)+SUMIFS($C98:Z98,$C$11:Z$11,"Payment"))&lt;=0,SUMIFS($C98:AA98,$C$11:AA$11,"Balance")=0,AA98=0),AD$8&gt;=AD97),AD97,
IF(SUMIFS($C98:AA98,$C$11:AA$11,"Balance")=0, $D$993+SUM($B$8:AD$8)-SUMIFS($C98:Z98,$C$11:Z$11,"Payment"),
AD$8))</f>
        <v>0</v>
      </c>
      <c r="AD98" s="66">
        <f t="shared" si="21"/>
        <v>0</v>
      </c>
      <c r="AE98" s="47"/>
      <c r="AF98" s="66">
        <f>IF(OR(AND((AG97-$D$993-SUM($C$8:AG$8)+SUMIFS($C98:AC98,$C$11:AC$11,"Payment"))&lt;=0,SUMIFS($C98:AD98,$C$11:AD$11,"Balance")=0,AD98=0),AG$8&gt;=AG97),AG97,
IF(SUMIFS($C98:AD98,$C$11:AD$11,"Balance")=0, $D$993+SUM($B$8:AG$8)-SUMIFS($C98:AC98,$C$11:AC$11,"Payment"),
AG$8))</f>
        <v>0</v>
      </c>
      <c r="AG98" s="66">
        <f t="shared" si="22"/>
        <v>0</v>
      </c>
      <c r="AH98" s="47"/>
      <c r="AI98" s="66">
        <f>IF(OR(AND((AJ97-$D$993-SUM($C$8:AJ$8)+SUMIFS($C98:AF98,$C$11:AF$11,"Payment"))&lt;=0,SUMIFS($C98:AG98,$C$11:AG$11,"Balance")=0,AG98=0),AJ$8&gt;=AJ97),AJ97,
IF(SUMIFS($C98:AG98,$C$11:AG$11,"Balance")=0, $D$993+SUM($B$8:AJ$8)-SUMIFS($C98:AF98,$C$11:AF$11,"Payment"),
AJ$8))</f>
        <v>0</v>
      </c>
      <c r="AJ98" s="66">
        <f t="shared" si="23"/>
        <v>0</v>
      </c>
      <c r="AK98" s="67"/>
    </row>
    <row r="99" spans="1:37" s="49" customFormat="1" ht="15.6">
      <c r="A99" s="65">
        <v>88</v>
      </c>
      <c r="B99" s="66">
        <f>IF(OR(AND((C98-$D$993-SUM($C$8:C$8))&lt;=0),C$8&gt;=C98),C98, C$8+$D$993)</f>
        <v>0</v>
      </c>
      <c r="C99" s="66">
        <f t="shared" si="12"/>
        <v>0</v>
      </c>
      <c r="D99" s="67"/>
      <c r="E99" s="66">
        <f>IF(OR(AND((F98-$D$993-SUM($C$8:F$8)+SUMIFS(B99:$C99,B$11:$C$11,"Payment"))&lt;=0,SUMIFS($C99:C99,$C$11:C$11,"Balance")=0,C99=0),F$8&gt;=F98),F98,
IF(SUMIFS($C99:C99,$C$11:C$11,"Balance")=0, $D$993+SUM($B$8:F$8)-SUMIFS(B99:$C99,B$11:$C$11,"Payment"),
F$8))</f>
        <v>0</v>
      </c>
      <c r="F99" s="66">
        <f t="shared" si="13"/>
        <v>0</v>
      </c>
      <c r="G99" s="67"/>
      <c r="H99" s="66">
        <f>IF(OR(AND((I98-$D$993-SUM($C$8:I$8)+SUMIFS($C99:E99,$C$11:E$11,"Payment"))&lt;=0,SUMIFS($C99:F99,$C$11:F$11,"Balance")=0,F99=0),I$8&gt;=I98),I98,
IF(SUMIFS($C99:F99,$C$11:F$11,"Balance")=0, $D$993+SUM($B$8:I$8)-SUMIFS($C99:E99,$C$11:E$11,"Payment"),
I$8))</f>
        <v>0</v>
      </c>
      <c r="I99" s="66">
        <f t="shared" si="14"/>
        <v>0</v>
      </c>
      <c r="J99" s="47"/>
      <c r="K99" s="66">
        <f>IF(OR(AND((L98-$D$993-SUM($C$8:L$8)+SUMIFS($C99:H99,$C$11:H$11,"Payment"))&lt;=0,SUMIFS($C99:I99,$C$11:I$11,"Balance")=0,I99=0),L$8&gt;=L98),L98,
IF(SUMIFS($C99:I99,$C$11:I$11,"Balance")=0, $D$993+SUM($B$8:L$8)-SUMIFS($C99:H99,$C$11:H$11,"Payment"),
L$8))</f>
        <v>0</v>
      </c>
      <c r="L99" s="66">
        <f t="shared" si="15"/>
        <v>0</v>
      </c>
      <c r="M99" s="47"/>
      <c r="N99" s="66">
        <f>IF(OR(AND((O98-$D$993-SUM($C$8:O$8)+SUMIFS($C99:K99,$C$11:K$11,"Payment"))&lt;=0,SUMIFS($C99:L99,$C$11:L$11,"Balance")=0,L99=0),O$8&gt;=O98),O98,
IF(SUMIFS($C99:L99,$C$11:L$11,"Balance")=0, $D$993+SUM($B$8:O$8)-SUMIFS($C99:K99,$C$11:K$11,"Payment"),
O$8))</f>
        <v>0</v>
      </c>
      <c r="O99" s="66">
        <f t="shared" si="16"/>
        <v>0</v>
      </c>
      <c r="P99" s="47"/>
      <c r="Q99" s="66">
        <f>IF(OR(AND((R98-$D$993-SUM($C$8:R$8)+SUMIFS($C99:N99,$C$11:N$11,"Payment"))&lt;=0,SUMIFS($C99:O99,$C$11:O$11,"Balance")=0,O99=0),R$8&gt;=R98),R98,
IF(SUMIFS($C99:O99,$C$11:O$11,"Balance")=0, $D$993+SUM($B$8:R$8)-SUMIFS($C99:N99,$C$11:N$11,"Payment"),
R$8))</f>
        <v>0</v>
      </c>
      <c r="R99" s="66">
        <f t="shared" si="17"/>
        <v>0</v>
      </c>
      <c r="S99" s="47"/>
      <c r="T99" s="66">
        <f>IF(OR(AND((U98-$D$993-SUM($C$8:U$8)+SUMIFS($C99:Q99,$C$11:Q$11,"Payment"))&lt;=0,SUMIFS($C99:R99,$C$11:R$11,"Balance")=0,R99=0),U$8&gt;=U98),U98,
IF(SUMIFS($C99:R99,$C$11:R$11,"Balance")=0, $D$993+SUM($B$8:U$8)-SUMIFS($C99:Q99,$C$11:Q$11,"Payment"),
U$8))</f>
        <v>0</v>
      </c>
      <c r="U99" s="66">
        <f t="shared" si="18"/>
        <v>0</v>
      </c>
      <c r="V99" s="47"/>
      <c r="W99" s="66">
        <f>IF(OR(AND((X98-$D$993-SUM($C$8:X$8)+SUMIFS($C99:T99,$C$11:T$11,"Payment"))&lt;=0,SUMIFS($C99:U99,$C$11:U$11,"Balance")=0,U99=0),X$8&gt;=X98),X98,
IF(SUMIFS($C99:U99,$C$11:U$11,"Balance")=0, $D$993+SUM($B$8:X$8)-SUMIFS($C99:T99,$C$11:T$11,"Payment"),
X$8))</f>
        <v>0</v>
      </c>
      <c r="X99" s="66">
        <f t="shared" si="19"/>
        <v>0</v>
      </c>
      <c r="Y99" s="47"/>
      <c r="Z99" s="66">
        <f>IF(OR(AND((AA98-$D$993-SUM($C$8:AA$8)+SUMIFS($C99:W99,$C$11:W$11,"Payment"))&lt;=0,SUMIFS($C99:X99,$C$11:X$11,"Balance")=0,X99=0),AA$8&gt;=AA98),AA98,
IF(SUMIFS($C99:X99,$C$11:X$11,"Balance")=0, $D$993+SUM($B$8:AA$8)-SUMIFS($C99:W99,$C$11:W$11,"Payment"),
AA$8))</f>
        <v>0</v>
      </c>
      <c r="AA99" s="66">
        <f t="shared" si="20"/>
        <v>0</v>
      </c>
      <c r="AB99" s="47"/>
      <c r="AC99" s="66">
        <f>IF(OR(AND((AD98-$D$993-SUM($C$8:AD$8)+SUMIFS($C99:Z99,$C$11:Z$11,"Payment"))&lt;=0,SUMIFS($C99:AA99,$C$11:AA$11,"Balance")=0,AA99=0),AD$8&gt;=AD98),AD98,
IF(SUMIFS($C99:AA99,$C$11:AA$11,"Balance")=0, $D$993+SUM($B$8:AD$8)-SUMIFS($C99:Z99,$C$11:Z$11,"Payment"),
AD$8))</f>
        <v>0</v>
      </c>
      <c r="AD99" s="66">
        <f t="shared" si="21"/>
        <v>0</v>
      </c>
      <c r="AE99" s="47"/>
      <c r="AF99" s="66">
        <f>IF(OR(AND((AG98-$D$993-SUM($C$8:AG$8)+SUMIFS($C99:AC99,$C$11:AC$11,"Payment"))&lt;=0,SUMIFS($C99:AD99,$C$11:AD$11,"Balance")=0,AD99=0),AG$8&gt;=AG98),AG98,
IF(SUMIFS($C99:AD99,$C$11:AD$11,"Balance")=0, $D$993+SUM($B$8:AG$8)-SUMIFS($C99:AC99,$C$11:AC$11,"Payment"),
AG$8))</f>
        <v>0</v>
      </c>
      <c r="AG99" s="66">
        <f t="shared" si="22"/>
        <v>0</v>
      </c>
      <c r="AH99" s="47"/>
      <c r="AI99" s="66">
        <f>IF(OR(AND((AJ98-$D$993-SUM($C$8:AJ$8)+SUMIFS($C99:AF99,$C$11:AF$11,"Payment"))&lt;=0,SUMIFS($C99:AG99,$C$11:AG$11,"Balance")=0,AG99=0),AJ$8&gt;=AJ98),AJ98,
IF(SUMIFS($C99:AG99,$C$11:AG$11,"Balance")=0, $D$993+SUM($B$8:AJ$8)-SUMIFS($C99:AF99,$C$11:AF$11,"Payment"),
AJ$8))</f>
        <v>0</v>
      </c>
      <c r="AJ99" s="66">
        <f t="shared" si="23"/>
        <v>0</v>
      </c>
      <c r="AK99" s="67"/>
    </row>
    <row r="100" spans="1:37" s="49" customFormat="1" ht="15.6">
      <c r="A100" s="65">
        <v>89</v>
      </c>
      <c r="B100" s="66">
        <f>IF(OR(AND((C99-$D$993-SUM($C$8:C$8))&lt;=0),C$8&gt;=C99),C99, C$8+$D$993)</f>
        <v>0</v>
      </c>
      <c r="C100" s="66">
        <f t="shared" si="12"/>
        <v>0</v>
      </c>
      <c r="D100" s="67"/>
      <c r="E100" s="66">
        <f>IF(OR(AND((F99-$D$993-SUM($C$8:F$8)+SUMIFS(B100:$C100,B$11:$C$11,"Payment"))&lt;=0,SUMIFS($C100:C100,$C$11:C$11,"Balance")=0,C100=0),F$8&gt;=F99),F99,
IF(SUMIFS($C100:C100,$C$11:C$11,"Balance")=0, $D$993+SUM($B$8:F$8)-SUMIFS(B100:$C100,B$11:$C$11,"Payment"),
F$8))</f>
        <v>0</v>
      </c>
      <c r="F100" s="66">
        <f t="shared" si="13"/>
        <v>0</v>
      </c>
      <c r="G100" s="67"/>
      <c r="H100" s="66">
        <f>IF(OR(AND((I99-$D$993-SUM($C$8:I$8)+SUMIFS($C100:E100,$C$11:E$11,"Payment"))&lt;=0,SUMIFS($C100:F100,$C$11:F$11,"Balance")=0,F100=0),I$8&gt;=I99),I99,
IF(SUMIFS($C100:F100,$C$11:F$11,"Balance")=0, $D$993+SUM($B$8:I$8)-SUMIFS($C100:E100,$C$11:E$11,"Payment"),
I$8))</f>
        <v>0</v>
      </c>
      <c r="I100" s="66">
        <f t="shared" si="14"/>
        <v>0</v>
      </c>
      <c r="J100" s="47"/>
      <c r="K100" s="66">
        <f>IF(OR(AND((L99-$D$993-SUM($C$8:L$8)+SUMIFS($C100:H100,$C$11:H$11,"Payment"))&lt;=0,SUMIFS($C100:I100,$C$11:I$11,"Balance")=0,I100=0),L$8&gt;=L99),L99,
IF(SUMIFS($C100:I100,$C$11:I$11,"Balance")=0, $D$993+SUM($B$8:L$8)-SUMIFS($C100:H100,$C$11:H$11,"Payment"),
L$8))</f>
        <v>0</v>
      </c>
      <c r="L100" s="66">
        <f t="shared" si="15"/>
        <v>0</v>
      </c>
      <c r="M100" s="47"/>
      <c r="N100" s="66">
        <f>IF(OR(AND((O99-$D$993-SUM($C$8:O$8)+SUMIFS($C100:K100,$C$11:K$11,"Payment"))&lt;=0,SUMIFS($C100:L100,$C$11:L$11,"Balance")=0,L100=0),O$8&gt;=O99),O99,
IF(SUMIFS($C100:L100,$C$11:L$11,"Balance")=0, $D$993+SUM($B$8:O$8)-SUMIFS($C100:K100,$C$11:K$11,"Payment"),
O$8))</f>
        <v>0</v>
      </c>
      <c r="O100" s="66">
        <f t="shared" si="16"/>
        <v>0</v>
      </c>
      <c r="P100" s="47"/>
      <c r="Q100" s="66">
        <f>IF(OR(AND((R99-$D$993-SUM($C$8:R$8)+SUMIFS($C100:N100,$C$11:N$11,"Payment"))&lt;=0,SUMIFS($C100:O100,$C$11:O$11,"Balance")=0,O100=0),R$8&gt;=R99),R99,
IF(SUMIFS($C100:O100,$C$11:O$11,"Balance")=0, $D$993+SUM($B$8:R$8)-SUMIFS($C100:N100,$C$11:N$11,"Payment"),
R$8))</f>
        <v>0</v>
      </c>
      <c r="R100" s="66">
        <f t="shared" si="17"/>
        <v>0</v>
      </c>
      <c r="S100" s="47"/>
      <c r="T100" s="66">
        <f>IF(OR(AND((U99-$D$993-SUM($C$8:U$8)+SUMIFS($C100:Q100,$C$11:Q$11,"Payment"))&lt;=0,SUMIFS($C100:R100,$C$11:R$11,"Balance")=0,R100=0),U$8&gt;=U99),U99,
IF(SUMIFS($C100:R100,$C$11:R$11,"Balance")=0, $D$993+SUM($B$8:U$8)-SUMIFS($C100:Q100,$C$11:Q$11,"Payment"),
U$8))</f>
        <v>0</v>
      </c>
      <c r="U100" s="66">
        <f t="shared" si="18"/>
        <v>0</v>
      </c>
      <c r="V100" s="47"/>
      <c r="W100" s="66">
        <f>IF(OR(AND((X99-$D$993-SUM($C$8:X$8)+SUMIFS($C100:T100,$C$11:T$11,"Payment"))&lt;=0,SUMIFS($C100:U100,$C$11:U$11,"Balance")=0,U100=0),X$8&gt;=X99),X99,
IF(SUMIFS($C100:U100,$C$11:U$11,"Balance")=0, $D$993+SUM($B$8:X$8)-SUMIFS($C100:T100,$C$11:T$11,"Payment"),
X$8))</f>
        <v>0</v>
      </c>
      <c r="X100" s="66">
        <f t="shared" si="19"/>
        <v>0</v>
      </c>
      <c r="Y100" s="47"/>
      <c r="Z100" s="66">
        <f>IF(OR(AND((AA99-$D$993-SUM($C$8:AA$8)+SUMIFS($C100:W100,$C$11:W$11,"Payment"))&lt;=0,SUMIFS($C100:X100,$C$11:X$11,"Balance")=0,X100=0),AA$8&gt;=AA99),AA99,
IF(SUMIFS($C100:X100,$C$11:X$11,"Balance")=0, $D$993+SUM($B$8:AA$8)-SUMIFS($C100:W100,$C$11:W$11,"Payment"),
AA$8))</f>
        <v>0</v>
      </c>
      <c r="AA100" s="66">
        <f t="shared" si="20"/>
        <v>0</v>
      </c>
      <c r="AB100" s="47"/>
      <c r="AC100" s="66">
        <f>IF(OR(AND((AD99-$D$993-SUM($C$8:AD$8)+SUMIFS($C100:Z100,$C$11:Z$11,"Payment"))&lt;=0,SUMIFS($C100:AA100,$C$11:AA$11,"Balance")=0,AA100=0),AD$8&gt;=AD99),AD99,
IF(SUMIFS($C100:AA100,$C$11:AA$11,"Balance")=0, $D$993+SUM($B$8:AD$8)-SUMIFS($C100:Z100,$C$11:Z$11,"Payment"),
AD$8))</f>
        <v>0</v>
      </c>
      <c r="AD100" s="66">
        <f t="shared" si="21"/>
        <v>0</v>
      </c>
      <c r="AE100" s="47"/>
      <c r="AF100" s="66">
        <f>IF(OR(AND((AG99-$D$993-SUM($C$8:AG$8)+SUMIFS($C100:AC100,$C$11:AC$11,"Payment"))&lt;=0,SUMIFS($C100:AD100,$C$11:AD$11,"Balance")=0,AD100=0),AG$8&gt;=AG99),AG99,
IF(SUMIFS($C100:AD100,$C$11:AD$11,"Balance")=0, $D$993+SUM($B$8:AG$8)-SUMIFS($C100:AC100,$C$11:AC$11,"Payment"),
AG$8))</f>
        <v>0</v>
      </c>
      <c r="AG100" s="66">
        <f t="shared" si="22"/>
        <v>0</v>
      </c>
      <c r="AH100" s="47"/>
      <c r="AI100" s="66">
        <f>IF(OR(AND((AJ99-$D$993-SUM($C$8:AJ$8)+SUMIFS($C100:AF100,$C$11:AF$11,"Payment"))&lt;=0,SUMIFS($C100:AG100,$C$11:AG$11,"Balance")=0,AG100=0),AJ$8&gt;=AJ99),AJ99,
IF(SUMIFS($C100:AG100,$C$11:AG$11,"Balance")=0, $D$993+SUM($B$8:AJ$8)-SUMIFS($C100:AF100,$C$11:AF$11,"Payment"),
AJ$8))</f>
        <v>0</v>
      </c>
      <c r="AJ100" s="66">
        <f t="shared" si="23"/>
        <v>0</v>
      </c>
      <c r="AK100" s="67"/>
    </row>
    <row r="101" spans="1:37" s="49" customFormat="1" ht="15.6">
      <c r="A101" s="65">
        <v>90</v>
      </c>
      <c r="B101" s="66">
        <f>IF(OR(AND((C100-$D$993-SUM($C$8:C$8))&lt;=0),C$8&gt;=C100),C100, C$8+$D$993)</f>
        <v>0</v>
      </c>
      <c r="C101" s="66">
        <f t="shared" si="12"/>
        <v>0</v>
      </c>
      <c r="D101" s="67"/>
      <c r="E101" s="66">
        <f>IF(OR(AND((F100-$D$993-SUM($C$8:F$8)+SUMIFS(B101:$C101,B$11:$C$11,"Payment"))&lt;=0,SUMIFS($C101:C101,$C$11:C$11,"Balance")=0,C101=0),F$8&gt;=F100),F100,
IF(SUMIFS($C101:C101,$C$11:C$11,"Balance")=0, $D$993+SUM($B$8:F$8)-SUMIFS(B101:$C101,B$11:$C$11,"Payment"),
F$8))</f>
        <v>0</v>
      </c>
      <c r="F101" s="66">
        <f t="shared" si="13"/>
        <v>0</v>
      </c>
      <c r="G101" s="67"/>
      <c r="H101" s="66">
        <f>IF(OR(AND((I100-$D$993-SUM($C$8:I$8)+SUMIFS($C101:E101,$C$11:E$11,"Payment"))&lt;=0,SUMIFS($C101:F101,$C$11:F$11,"Balance")=0,F101=0),I$8&gt;=I100),I100,
IF(SUMIFS($C101:F101,$C$11:F$11,"Balance")=0, $D$993+SUM($B$8:I$8)-SUMIFS($C101:E101,$C$11:E$11,"Payment"),
I$8))</f>
        <v>0</v>
      </c>
      <c r="I101" s="66">
        <f t="shared" si="14"/>
        <v>0</v>
      </c>
      <c r="J101" s="47"/>
      <c r="K101" s="66">
        <f>IF(OR(AND((L100-$D$993-SUM($C$8:L$8)+SUMIFS($C101:H101,$C$11:H$11,"Payment"))&lt;=0,SUMIFS($C101:I101,$C$11:I$11,"Balance")=0,I101=0),L$8&gt;=L100),L100,
IF(SUMIFS($C101:I101,$C$11:I$11,"Balance")=0, $D$993+SUM($B$8:L$8)-SUMIFS($C101:H101,$C$11:H$11,"Payment"),
L$8))</f>
        <v>0</v>
      </c>
      <c r="L101" s="66">
        <f t="shared" si="15"/>
        <v>0</v>
      </c>
      <c r="M101" s="47"/>
      <c r="N101" s="66">
        <f>IF(OR(AND((O100-$D$993-SUM($C$8:O$8)+SUMIFS($C101:K101,$C$11:K$11,"Payment"))&lt;=0,SUMIFS($C101:L101,$C$11:L$11,"Balance")=0,L101=0),O$8&gt;=O100),O100,
IF(SUMIFS($C101:L101,$C$11:L$11,"Balance")=0, $D$993+SUM($B$8:O$8)-SUMIFS($C101:K101,$C$11:K$11,"Payment"),
O$8))</f>
        <v>0</v>
      </c>
      <c r="O101" s="66">
        <f t="shared" si="16"/>
        <v>0</v>
      </c>
      <c r="P101" s="47"/>
      <c r="Q101" s="66">
        <f>IF(OR(AND((R100-$D$993-SUM($C$8:R$8)+SUMIFS($C101:N101,$C$11:N$11,"Payment"))&lt;=0,SUMIFS($C101:O101,$C$11:O$11,"Balance")=0,O101=0),R$8&gt;=R100),R100,
IF(SUMIFS($C101:O101,$C$11:O$11,"Balance")=0, $D$993+SUM($B$8:R$8)-SUMIFS($C101:N101,$C$11:N$11,"Payment"),
R$8))</f>
        <v>0</v>
      </c>
      <c r="R101" s="66">
        <f t="shared" si="17"/>
        <v>0</v>
      </c>
      <c r="S101" s="47"/>
      <c r="T101" s="66">
        <f>IF(OR(AND((U100-$D$993-SUM($C$8:U$8)+SUMIFS($C101:Q101,$C$11:Q$11,"Payment"))&lt;=0,SUMIFS($C101:R101,$C$11:R$11,"Balance")=0,R101=0),U$8&gt;=U100),U100,
IF(SUMIFS($C101:R101,$C$11:R$11,"Balance")=0, $D$993+SUM($B$8:U$8)-SUMIFS($C101:Q101,$C$11:Q$11,"Payment"),
U$8))</f>
        <v>0</v>
      </c>
      <c r="U101" s="66">
        <f t="shared" si="18"/>
        <v>0</v>
      </c>
      <c r="V101" s="47"/>
      <c r="W101" s="66">
        <f>IF(OR(AND((X100-$D$993-SUM($C$8:X$8)+SUMIFS($C101:T101,$C$11:T$11,"Payment"))&lt;=0,SUMIFS($C101:U101,$C$11:U$11,"Balance")=0,U101=0),X$8&gt;=X100),X100,
IF(SUMIFS($C101:U101,$C$11:U$11,"Balance")=0, $D$993+SUM($B$8:X$8)-SUMIFS($C101:T101,$C$11:T$11,"Payment"),
X$8))</f>
        <v>0</v>
      </c>
      <c r="X101" s="66">
        <f t="shared" si="19"/>
        <v>0</v>
      </c>
      <c r="Y101" s="47"/>
      <c r="Z101" s="66">
        <f>IF(OR(AND((AA100-$D$993-SUM($C$8:AA$8)+SUMIFS($C101:W101,$C$11:W$11,"Payment"))&lt;=0,SUMIFS($C101:X101,$C$11:X$11,"Balance")=0,X101=0),AA$8&gt;=AA100),AA100,
IF(SUMIFS($C101:X101,$C$11:X$11,"Balance")=0, $D$993+SUM($B$8:AA$8)-SUMIFS($C101:W101,$C$11:W$11,"Payment"),
AA$8))</f>
        <v>0</v>
      </c>
      <c r="AA101" s="66">
        <f t="shared" si="20"/>
        <v>0</v>
      </c>
      <c r="AB101" s="47"/>
      <c r="AC101" s="66">
        <f>IF(OR(AND((AD100-$D$993-SUM($C$8:AD$8)+SUMIFS($C101:Z101,$C$11:Z$11,"Payment"))&lt;=0,SUMIFS($C101:AA101,$C$11:AA$11,"Balance")=0,AA101=0),AD$8&gt;=AD100),AD100,
IF(SUMIFS($C101:AA101,$C$11:AA$11,"Balance")=0, $D$993+SUM($B$8:AD$8)-SUMIFS($C101:Z101,$C$11:Z$11,"Payment"),
AD$8))</f>
        <v>0</v>
      </c>
      <c r="AD101" s="66">
        <f t="shared" si="21"/>
        <v>0</v>
      </c>
      <c r="AE101" s="47"/>
      <c r="AF101" s="66">
        <f>IF(OR(AND((AG100-$D$993-SUM($C$8:AG$8)+SUMIFS($C101:AC101,$C$11:AC$11,"Payment"))&lt;=0,SUMIFS($C101:AD101,$C$11:AD$11,"Balance")=0,AD101=0),AG$8&gt;=AG100),AG100,
IF(SUMIFS($C101:AD101,$C$11:AD$11,"Balance")=0, $D$993+SUM($B$8:AG$8)-SUMIFS($C101:AC101,$C$11:AC$11,"Payment"),
AG$8))</f>
        <v>0</v>
      </c>
      <c r="AG101" s="66">
        <f t="shared" si="22"/>
        <v>0</v>
      </c>
      <c r="AH101" s="47"/>
      <c r="AI101" s="66">
        <f>IF(OR(AND((AJ100-$D$993-SUM($C$8:AJ$8)+SUMIFS($C101:AF101,$C$11:AF$11,"Payment"))&lt;=0,SUMIFS($C101:AG101,$C$11:AG$11,"Balance")=0,AG101=0),AJ$8&gt;=AJ100),AJ100,
IF(SUMIFS($C101:AG101,$C$11:AG$11,"Balance")=0, $D$993+SUM($B$8:AJ$8)-SUMIFS($C101:AF101,$C$11:AF$11,"Payment"),
AJ$8))</f>
        <v>0</v>
      </c>
      <c r="AJ101" s="66">
        <f t="shared" si="23"/>
        <v>0</v>
      </c>
      <c r="AK101" s="67"/>
    </row>
    <row r="102" spans="1:37" s="49" customFormat="1" ht="15.6">
      <c r="A102" s="65">
        <v>91</v>
      </c>
      <c r="B102" s="66">
        <f>IF(OR(AND((C101-$D$993-SUM($C$8:C$8))&lt;=0),C$8&gt;=C101),C101, C$8+$D$993)</f>
        <v>0</v>
      </c>
      <c r="C102" s="66">
        <f t="shared" si="12"/>
        <v>0</v>
      </c>
      <c r="D102" s="67"/>
      <c r="E102" s="66">
        <f>IF(OR(AND((F101-$D$993-SUM($C$8:F$8)+SUMIFS(B102:$C102,B$11:$C$11,"Payment"))&lt;=0,SUMIFS($C102:C102,$C$11:C$11,"Balance")=0,C102=0),F$8&gt;=F101),F101,
IF(SUMIFS($C102:C102,$C$11:C$11,"Balance")=0, $D$993+SUM($B$8:F$8)-SUMIFS(B102:$C102,B$11:$C$11,"Payment"),
F$8))</f>
        <v>0</v>
      </c>
      <c r="F102" s="66">
        <f t="shared" si="13"/>
        <v>0</v>
      </c>
      <c r="G102" s="67"/>
      <c r="H102" s="66">
        <f>IF(OR(AND((I101-$D$993-SUM($C$8:I$8)+SUMIFS($C102:E102,$C$11:E$11,"Payment"))&lt;=0,SUMIFS($C102:F102,$C$11:F$11,"Balance")=0,F102=0),I$8&gt;=I101),I101,
IF(SUMIFS($C102:F102,$C$11:F$11,"Balance")=0, $D$993+SUM($B$8:I$8)-SUMIFS($C102:E102,$C$11:E$11,"Payment"),
I$8))</f>
        <v>0</v>
      </c>
      <c r="I102" s="66">
        <f t="shared" si="14"/>
        <v>0</v>
      </c>
      <c r="J102" s="47"/>
      <c r="K102" s="66">
        <f>IF(OR(AND((L101-$D$993-SUM($C$8:L$8)+SUMIFS($C102:H102,$C$11:H$11,"Payment"))&lt;=0,SUMIFS($C102:I102,$C$11:I$11,"Balance")=0,I102=0),L$8&gt;=L101),L101,
IF(SUMIFS($C102:I102,$C$11:I$11,"Balance")=0, $D$993+SUM($B$8:L$8)-SUMIFS($C102:H102,$C$11:H$11,"Payment"),
L$8))</f>
        <v>0</v>
      </c>
      <c r="L102" s="66">
        <f t="shared" si="15"/>
        <v>0</v>
      </c>
      <c r="M102" s="47"/>
      <c r="N102" s="66">
        <f>IF(OR(AND((O101-$D$993-SUM($C$8:O$8)+SUMIFS($C102:K102,$C$11:K$11,"Payment"))&lt;=0,SUMIFS($C102:L102,$C$11:L$11,"Balance")=0,L102=0),O$8&gt;=O101),O101,
IF(SUMIFS($C102:L102,$C$11:L$11,"Balance")=0, $D$993+SUM($B$8:O$8)-SUMIFS($C102:K102,$C$11:K$11,"Payment"),
O$8))</f>
        <v>0</v>
      </c>
      <c r="O102" s="66">
        <f t="shared" si="16"/>
        <v>0</v>
      </c>
      <c r="P102" s="47"/>
      <c r="Q102" s="66">
        <f>IF(OR(AND((R101-$D$993-SUM($C$8:R$8)+SUMIFS($C102:N102,$C$11:N$11,"Payment"))&lt;=0,SUMIFS($C102:O102,$C$11:O$11,"Balance")=0,O102=0),R$8&gt;=R101),R101,
IF(SUMIFS($C102:O102,$C$11:O$11,"Balance")=0, $D$993+SUM($B$8:R$8)-SUMIFS($C102:N102,$C$11:N$11,"Payment"),
R$8))</f>
        <v>0</v>
      </c>
      <c r="R102" s="66">
        <f t="shared" si="17"/>
        <v>0</v>
      </c>
      <c r="S102" s="47"/>
      <c r="T102" s="66">
        <f>IF(OR(AND((U101-$D$993-SUM($C$8:U$8)+SUMIFS($C102:Q102,$C$11:Q$11,"Payment"))&lt;=0,SUMIFS($C102:R102,$C$11:R$11,"Balance")=0,R102=0),U$8&gt;=U101),U101,
IF(SUMIFS($C102:R102,$C$11:R$11,"Balance")=0, $D$993+SUM($B$8:U$8)-SUMIFS($C102:Q102,$C$11:Q$11,"Payment"),
U$8))</f>
        <v>0</v>
      </c>
      <c r="U102" s="66">
        <f t="shared" si="18"/>
        <v>0</v>
      </c>
      <c r="V102" s="47"/>
      <c r="W102" s="66">
        <f>IF(OR(AND((X101-$D$993-SUM($C$8:X$8)+SUMIFS($C102:T102,$C$11:T$11,"Payment"))&lt;=0,SUMIFS($C102:U102,$C$11:U$11,"Balance")=0,U102=0),X$8&gt;=X101),X101,
IF(SUMIFS($C102:U102,$C$11:U$11,"Balance")=0, $D$993+SUM($B$8:X$8)-SUMIFS($C102:T102,$C$11:T$11,"Payment"),
X$8))</f>
        <v>0</v>
      </c>
      <c r="X102" s="66">
        <f t="shared" si="19"/>
        <v>0</v>
      </c>
      <c r="Y102" s="47"/>
      <c r="Z102" s="66">
        <f>IF(OR(AND((AA101-$D$993-SUM($C$8:AA$8)+SUMIFS($C102:W102,$C$11:W$11,"Payment"))&lt;=0,SUMIFS($C102:X102,$C$11:X$11,"Balance")=0,X102=0),AA$8&gt;=AA101),AA101,
IF(SUMIFS($C102:X102,$C$11:X$11,"Balance")=0, $D$993+SUM($B$8:AA$8)-SUMIFS($C102:W102,$C$11:W$11,"Payment"),
AA$8))</f>
        <v>0</v>
      </c>
      <c r="AA102" s="66">
        <f t="shared" si="20"/>
        <v>0</v>
      </c>
      <c r="AB102" s="47"/>
      <c r="AC102" s="66">
        <f>IF(OR(AND((AD101-$D$993-SUM($C$8:AD$8)+SUMIFS($C102:Z102,$C$11:Z$11,"Payment"))&lt;=0,SUMIFS($C102:AA102,$C$11:AA$11,"Balance")=0,AA102=0),AD$8&gt;=AD101),AD101,
IF(SUMIFS($C102:AA102,$C$11:AA$11,"Balance")=0, $D$993+SUM($B$8:AD$8)-SUMIFS($C102:Z102,$C$11:Z$11,"Payment"),
AD$8))</f>
        <v>0</v>
      </c>
      <c r="AD102" s="66">
        <f t="shared" si="21"/>
        <v>0</v>
      </c>
      <c r="AE102" s="47"/>
      <c r="AF102" s="66">
        <f>IF(OR(AND((AG101-$D$993-SUM($C$8:AG$8)+SUMIFS($C102:AC102,$C$11:AC$11,"Payment"))&lt;=0,SUMIFS($C102:AD102,$C$11:AD$11,"Balance")=0,AD102=0),AG$8&gt;=AG101),AG101,
IF(SUMIFS($C102:AD102,$C$11:AD$11,"Balance")=0, $D$993+SUM($B$8:AG$8)-SUMIFS($C102:AC102,$C$11:AC$11,"Payment"),
AG$8))</f>
        <v>0</v>
      </c>
      <c r="AG102" s="66">
        <f t="shared" si="22"/>
        <v>0</v>
      </c>
      <c r="AH102" s="47"/>
      <c r="AI102" s="66">
        <f>IF(OR(AND((AJ101-$D$993-SUM($C$8:AJ$8)+SUMIFS($C102:AF102,$C$11:AF$11,"Payment"))&lt;=0,SUMIFS($C102:AG102,$C$11:AG$11,"Balance")=0,AG102=0),AJ$8&gt;=AJ101),AJ101,
IF(SUMIFS($C102:AG102,$C$11:AG$11,"Balance")=0, $D$993+SUM($B$8:AJ$8)-SUMIFS($C102:AF102,$C$11:AF$11,"Payment"),
AJ$8))</f>
        <v>0</v>
      </c>
      <c r="AJ102" s="66">
        <f t="shared" si="23"/>
        <v>0</v>
      </c>
      <c r="AK102" s="67"/>
    </row>
    <row r="103" spans="1:37" s="49" customFormat="1" ht="15.6">
      <c r="A103" s="65">
        <v>92</v>
      </c>
      <c r="B103" s="66">
        <f>IF(OR(AND((C102-$D$993-SUM($C$8:C$8))&lt;=0),C$8&gt;=C102),C102, C$8+$D$993)</f>
        <v>0</v>
      </c>
      <c r="C103" s="66">
        <f t="shared" si="12"/>
        <v>0</v>
      </c>
      <c r="D103" s="67"/>
      <c r="E103" s="66">
        <f>IF(OR(AND((F102-$D$993-SUM($C$8:F$8)+SUMIFS(B103:$C103,B$11:$C$11,"Payment"))&lt;=0,SUMIFS($C103:C103,$C$11:C$11,"Balance")=0,C103=0),F$8&gt;=F102),F102,
IF(SUMIFS($C103:C103,$C$11:C$11,"Balance")=0, $D$993+SUM($B$8:F$8)-SUMIFS(B103:$C103,B$11:$C$11,"Payment"),
F$8))</f>
        <v>0</v>
      </c>
      <c r="F103" s="66">
        <f t="shared" si="13"/>
        <v>0</v>
      </c>
      <c r="G103" s="67"/>
      <c r="H103" s="66">
        <f>IF(OR(AND((I102-$D$993-SUM($C$8:I$8)+SUMIFS($C103:E103,$C$11:E$11,"Payment"))&lt;=0,SUMIFS($C103:F103,$C$11:F$11,"Balance")=0,F103=0),I$8&gt;=I102),I102,
IF(SUMIFS($C103:F103,$C$11:F$11,"Balance")=0, $D$993+SUM($B$8:I$8)-SUMIFS($C103:E103,$C$11:E$11,"Payment"),
I$8))</f>
        <v>0</v>
      </c>
      <c r="I103" s="66">
        <f t="shared" si="14"/>
        <v>0</v>
      </c>
      <c r="J103" s="47"/>
      <c r="K103" s="66">
        <f>IF(OR(AND((L102-$D$993-SUM($C$8:L$8)+SUMIFS($C103:H103,$C$11:H$11,"Payment"))&lt;=0,SUMIFS($C103:I103,$C$11:I$11,"Balance")=0,I103=0),L$8&gt;=L102),L102,
IF(SUMIFS($C103:I103,$C$11:I$11,"Balance")=0, $D$993+SUM($B$8:L$8)-SUMIFS($C103:H103,$C$11:H$11,"Payment"),
L$8))</f>
        <v>0</v>
      </c>
      <c r="L103" s="66">
        <f t="shared" si="15"/>
        <v>0</v>
      </c>
      <c r="M103" s="47"/>
      <c r="N103" s="66">
        <f>IF(OR(AND((O102-$D$993-SUM($C$8:O$8)+SUMIFS($C103:K103,$C$11:K$11,"Payment"))&lt;=0,SUMIFS($C103:L103,$C$11:L$11,"Balance")=0,L103=0),O$8&gt;=O102),O102,
IF(SUMIFS($C103:L103,$C$11:L$11,"Balance")=0, $D$993+SUM($B$8:O$8)-SUMIFS($C103:K103,$C$11:K$11,"Payment"),
O$8))</f>
        <v>0</v>
      </c>
      <c r="O103" s="66">
        <f t="shared" si="16"/>
        <v>0</v>
      </c>
      <c r="P103" s="47"/>
      <c r="Q103" s="66">
        <f>IF(OR(AND((R102-$D$993-SUM($C$8:R$8)+SUMIFS($C103:N103,$C$11:N$11,"Payment"))&lt;=0,SUMIFS($C103:O103,$C$11:O$11,"Balance")=0,O103=0),R$8&gt;=R102),R102,
IF(SUMIFS($C103:O103,$C$11:O$11,"Balance")=0, $D$993+SUM($B$8:R$8)-SUMIFS($C103:N103,$C$11:N$11,"Payment"),
R$8))</f>
        <v>0</v>
      </c>
      <c r="R103" s="66">
        <f t="shared" si="17"/>
        <v>0</v>
      </c>
      <c r="S103" s="47"/>
      <c r="T103" s="66">
        <f>IF(OR(AND((U102-$D$993-SUM($C$8:U$8)+SUMIFS($C103:Q103,$C$11:Q$11,"Payment"))&lt;=0,SUMIFS($C103:R103,$C$11:R$11,"Balance")=0,R103=0),U$8&gt;=U102),U102,
IF(SUMIFS($C103:R103,$C$11:R$11,"Balance")=0, $D$993+SUM($B$8:U$8)-SUMIFS($C103:Q103,$C$11:Q$11,"Payment"),
U$8))</f>
        <v>0</v>
      </c>
      <c r="U103" s="66">
        <f t="shared" si="18"/>
        <v>0</v>
      </c>
      <c r="V103" s="47"/>
      <c r="W103" s="66">
        <f>IF(OR(AND((X102-$D$993-SUM($C$8:X$8)+SUMIFS($C103:T103,$C$11:T$11,"Payment"))&lt;=0,SUMIFS($C103:U103,$C$11:U$11,"Balance")=0,U103=0),X$8&gt;=X102),X102,
IF(SUMIFS($C103:U103,$C$11:U$11,"Balance")=0, $D$993+SUM($B$8:X$8)-SUMIFS($C103:T103,$C$11:T$11,"Payment"),
X$8))</f>
        <v>0</v>
      </c>
      <c r="X103" s="66">
        <f t="shared" si="19"/>
        <v>0</v>
      </c>
      <c r="Y103" s="47"/>
      <c r="Z103" s="66">
        <f>IF(OR(AND((AA102-$D$993-SUM($C$8:AA$8)+SUMIFS($C103:W103,$C$11:W$11,"Payment"))&lt;=0,SUMIFS($C103:X103,$C$11:X$11,"Balance")=0,X103=0),AA$8&gt;=AA102),AA102,
IF(SUMIFS($C103:X103,$C$11:X$11,"Balance")=0, $D$993+SUM($B$8:AA$8)-SUMIFS($C103:W103,$C$11:W$11,"Payment"),
AA$8))</f>
        <v>0</v>
      </c>
      <c r="AA103" s="66">
        <f t="shared" si="20"/>
        <v>0</v>
      </c>
      <c r="AB103" s="47"/>
      <c r="AC103" s="66">
        <f>IF(OR(AND((AD102-$D$993-SUM($C$8:AD$8)+SUMIFS($C103:Z103,$C$11:Z$11,"Payment"))&lt;=0,SUMIFS($C103:AA103,$C$11:AA$11,"Balance")=0,AA103=0),AD$8&gt;=AD102),AD102,
IF(SUMIFS($C103:AA103,$C$11:AA$11,"Balance")=0, $D$993+SUM($B$8:AD$8)-SUMIFS($C103:Z103,$C$11:Z$11,"Payment"),
AD$8))</f>
        <v>0</v>
      </c>
      <c r="AD103" s="66">
        <f t="shared" si="21"/>
        <v>0</v>
      </c>
      <c r="AE103" s="47"/>
      <c r="AF103" s="66">
        <f>IF(OR(AND((AG102-$D$993-SUM($C$8:AG$8)+SUMIFS($C103:AC103,$C$11:AC$11,"Payment"))&lt;=0,SUMIFS($C103:AD103,$C$11:AD$11,"Balance")=0,AD103=0),AG$8&gt;=AG102),AG102,
IF(SUMIFS($C103:AD103,$C$11:AD$11,"Balance")=0, $D$993+SUM($B$8:AG$8)-SUMIFS($C103:AC103,$C$11:AC$11,"Payment"),
AG$8))</f>
        <v>0</v>
      </c>
      <c r="AG103" s="66">
        <f t="shared" si="22"/>
        <v>0</v>
      </c>
      <c r="AH103" s="47"/>
      <c r="AI103" s="66">
        <f>IF(OR(AND((AJ102-$D$993-SUM($C$8:AJ$8)+SUMIFS($C103:AF103,$C$11:AF$11,"Payment"))&lt;=0,SUMIFS($C103:AG103,$C$11:AG$11,"Balance")=0,AG103=0),AJ$8&gt;=AJ102),AJ102,
IF(SUMIFS($C103:AG103,$C$11:AG$11,"Balance")=0, $D$993+SUM($B$8:AJ$8)-SUMIFS($C103:AF103,$C$11:AF$11,"Payment"),
AJ$8))</f>
        <v>0</v>
      </c>
      <c r="AJ103" s="66">
        <f t="shared" si="23"/>
        <v>0</v>
      </c>
      <c r="AK103" s="67"/>
    </row>
    <row r="104" spans="1:37" s="49" customFormat="1" ht="15.6">
      <c r="A104" s="65">
        <v>93</v>
      </c>
      <c r="B104" s="66">
        <f>IF(OR(AND((C103-$D$993-SUM($C$8:C$8))&lt;=0),C$8&gt;=C103),C103, C$8+$D$993)</f>
        <v>0</v>
      </c>
      <c r="C104" s="66">
        <f t="shared" si="12"/>
        <v>0</v>
      </c>
      <c r="D104" s="67"/>
      <c r="E104" s="66">
        <f>IF(OR(AND((F103-$D$993-SUM($C$8:F$8)+SUMIFS(B104:$C104,B$11:$C$11,"Payment"))&lt;=0,SUMIFS($C104:C104,$C$11:C$11,"Balance")=0,C104=0),F$8&gt;=F103),F103,
IF(SUMIFS($C104:C104,$C$11:C$11,"Balance")=0, $D$993+SUM($B$8:F$8)-SUMIFS(B104:$C104,B$11:$C$11,"Payment"),
F$8))</f>
        <v>0</v>
      </c>
      <c r="F104" s="66">
        <f t="shared" si="13"/>
        <v>0</v>
      </c>
      <c r="G104" s="67"/>
      <c r="H104" s="66">
        <f>IF(OR(AND((I103-$D$993-SUM($C$8:I$8)+SUMIFS($C104:E104,$C$11:E$11,"Payment"))&lt;=0,SUMIFS($C104:F104,$C$11:F$11,"Balance")=0,F104=0),I$8&gt;=I103),I103,
IF(SUMIFS($C104:F104,$C$11:F$11,"Balance")=0, $D$993+SUM($B$8:I$8)-SUMIFS($C104:E104,$C$11:E$11,"Payment"),
I$8))</f>
        <v>0</v>
      </c>
      <c r="I104" s="66">
        <f t="shared" si="14"/>
        <v>0</v>
      </c>
      <c r="J104" s="47"/>
      <c r="K104" s="66">
        <f>IF(OR(AND((L103-$D$993-SUM($C$8:L$8)+SUMIFS($C104:H104,$C$11:H$11,"Payment"))&lt;=0,SUMIFS($C104:I104,$C$11:I$11,"Balance")=0,I104=0),L$8&gt;=L103),L103,
IF(SUMIFS($C104:I104,$C$11:I$11,"Balance")=0, $D$993+SUM($B$8:L$8)-SUMIFS($C104:H104,$C$11:H$11,"Payment"),
L$8))</f>
        <v>0</v>
      </c>
      <c r="L104" s="66">
        <f t="shared" si="15"/>
        <v>0</v>
      </c>
      <c r="M104" s="47"/>
      <c r="N104" s="66">
        <f>IF(OR(AND((O103-$D$993-SUM($C$8:O$8)+SUMIFS($C104:K104,$C$11:K$11,"Payment"))&lt;=0,SUMIFS($C104:L104,$C$11:L$11,"Balance")=0,L104=0),O$8&gt;=O103),O103,
IF(SUMIFS($C104:L104,$C$11:L$11,"Balance")=0, $D$993+SUM($B$8:O$8)-SUMIFS($C104:K104,$C$11:K$11,"Payment"),
O$8))</f>
        <v>0</v>
      </c>
      <c r="O104" s="66">
        <f t="shared" si="16"/>
        <v>0</v>
      </c>
      <c r="P104" s="47"/>
      <c r="Q104" s="66">
        <f>IF(OR(AND((R103-$D$993-SUM($C$8:R$8)+SUMIFS($C104:N104,$C$11:N$11,"Payment"))&lt;=0,SUMIFS($C104:O104,$C$11:O$11,"Balance")=0,O104=0),R$8&gt;=R103),R103,
IF(SUMIFS($C104:O104,$C$11:O$11,"Balance")=0, $D$993+SUM($B$8:R$8)-SUMIFS($C104:N104,$C$11:N$11,"Payment"),
R$8))</f>
        <v>0</v>
      </c>
      <c r="R104" s="66">
        <f t="shared" si="17"/>
        <v>0</v>
      </c>
      <c r="S104" s="47"/>
      <c r="T104" s="66">
        <f>IF(OR(AND((U103-$D$993-SUM($C$8:U$8)+SUMIFS($C104:Q104,$C$11:Q$11,"Payment"))&lt;=0,SUMIFS($C104:R104,$C$11:R$11,"Balance")=0,R104=0),U$8&gt;=U103),U103,
IF(SUMIFS($C104:R104,$C$11:R$11,"Balance")=0, $D$993+SUM($B$8:U$8)-SUMIFS($C104:Q104,$C$11:Q$11,"Payment"),
U$8))</f>
        <v>0</v>
      </c>
      <c r="U104" s="66">
        <f t="shared" si="18"/>
        <v>0</v>
      </c>
      <c r="V104" s="47"/>
      <c r="W104" s="66">
        <f>IF(OR(AND((X103-$D$993-SUM($C$8:X$8)+SUMIFS($C104:T104,$C$11:T$11,"Payment"))&lt;=0,SUMIFS($C104:U104,$C$11:U$11,"Balance")=0,U104=0),X$8&gt;=X103),X103,
IF(SUMIFS($C104:U104,$C$11:U$11,"Balance")=0, $D$993+SUM($B$8:X$8)-SUMIFS($C104:T104,$C$11:T$11,"Payment"),
X$8))</f>
        <v>0</v>
      </c>
      <c r="X104" s="66">
        <f t="shared" si="19"/>
        <v>0</v>
      </c>
      <c r="Y104" s="47"/>
      <c r="Z104" s="66">
        <f>IF(OR(AND((AA103-$D$993-SUM($C$8:AA$8)+SUMIFS($C104:W104,$C$11:W$11,"Payment"))&lt;=0,SUMIFS($C104:X104,$C$11:X$11,"Balance")=0,X104=0),AA$8&gt;=AA103),AA103,
IF(SUMIFS($C104:X104,$C$11:X$11,"Balance")=0, $D$993+SUM($B$8:AA$8)-SUMIFS($C104:W104,$C$11:W$11,"Payment"),
AA$8))</f>
        <v>0</v>
      </c>
      <c r="AA104" s="66">
        <f t="shared" si="20"/>
        <v>0</v>
      </c>
      <c r="AB104" s="47"/>
      <c r="AC104" s="66">
        <f>IF(OR(AND((AD103-$D$993-SUM($C$8:AD$8)+SUMIFS($C104:Z104,$C$11:Z$11,"Payment"))&lt;=0,SUMIFS($C104:AA104,$C$11:AA$11,"Balance")=0,AA104=0),AD$8&gt;=AD103),AD103,
IF(SUMIFS($C104:AA104,$C$11:AA$11,"Balance")=0, $D$993+SUM($B$8:AD$8)-SUMIFS($C104:Z104,$C$11:Z$11,"Payment"),
AD$8))</f>
        <v>0</v>
      </c>
      <c r="AD104" s="66">
        <f t="shared" si="21"/>
        <v>0</v>
      </c>
      <c r="AE104" s="47"/>
      <c r="AF104" s="66">
        <f>IF(OR(AND((AG103-$D$993-SUM($C$8:AG$8)+SUMIFS($C104:AC104,$C$11:AC$11,"Payment"))&lt;=0,SUMIFS($C104:AD104,$C$11:AD$11,"Balance")=0,AD104=0),AG$8&gt;=AG103),AG103,
IF(SUMIFS($C104:AD104,$C$11:AD$11,"Balance")=0, $D$993+SUM($B$8:AG$8)-SUMIFS($C104:AC104,$C$11:AC$11,"Payment"),
AG$8))</f>
        <v>0</v>
      </c>
      <c r="AG104" s="66">
        <f t="shared" si="22"/>
        <v>0</v>
      </c>
      <c r="AH104" s="47"/>
      <c r="AI104" s="66">
        <f>IF(OR(AND((AJ103-$D$993-SUM($C$8:AJ$8)+SUMIFS($C104:AF104,$C$11:AF$11,"Payment"))&lt;=0,SUMIFS($C104:AG104,$C$11:AG$11,"Balance")=0,AG104=0),AJ$8&gt;=AJ103),AJ103,
IF(SUMIFS($C104:AG104,$C$11:AG$11,"Balance")=0, $D$993+SUM($B$8:AJ$8)-SUMIFS($C104:AF104,$C$11:AF$11,"Payment"),
AJ$8))</f>
        <v>0</v>
      </c>
      <c r="AJ104" s="66">
        <f t="shared" si="23"/>
        <v>0</v>
      </c>
      <c r="AK104" s="67"/>
    </row>
    <row r="105" spans="1:37" s="49" customFormat="1" ht="15.6">
      <c r="A105" s="65">
        <v>94</v>
      </c>
      <c r="B105" s="66">
        <f>IF(OR(AND((C104-$D$993-SUM($C$8:C$8))&lt;=0),C$8&gt;=C104),C104, C$8+$D$993)</f>
        <v>0</v>
      </c>
      <c r="C105" s="66">
        <f t="shared" si="12"/>
        <v>0</v>
      </c>
      <c r="D105" s="67"/>
      <c r="E105" s="66">
        <f>IF(OR(AND((F104-$D$993-SUM($C$8:F$8)+SUMIFS(B105:$C105,B$11:$C$11,"Payment"))&lt;=0,SUMIFS($C105:C105,$C$11:C$11,"Balance")=0,C105=0),F$8&gt;=F104),F104,
IF(SUMIFS($C105:C105,$C$11:C$11,"Balance")=0, $D$993+SUM($B$8:F$8)-SUMIFS(B105:$C105,B$11:$C$11,"Payment"),
F$8))</f>
        <v>0</v>
      </c>
      <c r="F105" s="66">
        <f t="shared" si="13"/>
        <v>0</v>
      </c>
      <c r="G105" s="67"/>
      <c r="H105" s="66">
        <f>IF(OR(AND((I104-$D$993-SUM($C$8:I$8)+SUMIFS($C105:E105,$C$11:E$11,"Payment"))&lt;=0,SUMIFS($C105:F105,$C$11:F$11,"Balance")=0,F105=0),I$8&gt;=I104),I104,
IF(SUMIFS($C105:F105,$C$11:F$11,"Balance")=0, $D$993+SUM($B$8:I$8)-SUMIFS($C105:E105,$C$11:E$11,"Payment"),
I$8))</f>
        <v>0</v>
      </c>
      <c r="I105" s="66">
        <f t="shared" si="14"/>
        <v>0</v>
      </c>
      <c r="J105" s="47"/>
      <c r="K105" s="66">
        <f>IF(OR(AND((L104-$D$993-SUM($C$8:L$8)+SUMIFS($C105:H105,$C$11:H$11,"Payment"))&lt;=0,SUMIFS($C105:I105,$C$11:I$11,"Balance")=0,I105=0),L$8&gt;=L104),L104,
IF(SUMIFS($C105:I105,$C$11:I$11,"Balance")=0, $D$993+SUM($B$8:L$8)-SUMIFS($C105:H105,$C$11:H$11,"Payment"),
L$8))</f>
        <v>0</v>
      </c>
      <c r="L105" s="66">
        <f t="shared" si="15"/>
        <v>0</v>
      </c>
      <c r="M105" s="47"/>
      <c r="N105" s="66">
        <f>IF(OR(AND((O104-$D$993-SUM($C$8:O$8)+SUMIFS($C105:K105,$C$11:K$11,"Payment"))&lt;=0,SUMIFS($C105:L105,$C$11:L$11,"Balance")=0,L105=0),O$8&gt;=O104),O104,
IF(SUMIFS($C105:L105,$C$11:L$11,"Balance")=0, $D$993+SUM($B$8:O$8)-SUMIFS($C105:K105,$C$11:K$11,"Payment"),
O$8))</f>
        <v>0</v>
      </c>
      <c r="O105" s="66">
        <f t="shared" si="16"/>
        <v>0</v>
      </c>
      <c r="P105" s="47"/>
      <c r="Q105" s="66">
        <f>IF(OR(AND((R104-$D$993-SUM($C$8:R$8)+SUMIFS($C105:N105,$C$11:N$11,"Payment"))&lt;=0,SUMIFS($C105:O105,$C$11:O$11,"Balance")=0,O105=0),R$8&gt;=R104),R104,
IF(SUMIFS($C105:O105,$C$11:O$11,"Balance")=0, $D$993+SUM($B$8:R$8)-SUMIFS($C105:N105,$C$11:N$11,"Payment"),
R$8))</f>
        <v>0</v>
      </c>
      <c r="R105" s="66">
        <f t="shared" si="17"/>
        <v>0</v>
      </c>
      <c r="S105" s="47"/>
      <c r="T105" s="66">
        <f>IF(OR(AND((U104-$D$993-SUM($C$8:U$8)+SUMIFS($C105:Q105,$C$11:Q$11,"Payment"))&lt;=0,SUMIFS($C105:R105,$C$11:R$11,"Balance")=0,R105=0),U$8&gt;=U104),U104,
IF(SUMIFS($C105:R105,$C$11:R$11,"Balance")=0, $D$993+SUM($B$8:U$8)-SUMIFS($C105:Q105,$C$11:Q$11,"Payment"),
U$8))</f>
        <v>0</v>
      </c>
      <c r="U105" s="66">
        <f t="shared" si="18"/>
        <v>0</v>
      </c>
      <c r="V105" s="47"/>
      <c r="W105" s="66">
        <f>IF(OR(AND((X104-$D$993-SUM($C$8:X$8)+SUMIFS($C105:T105,$C$11:T$11,"Payment"))&lt;=0,SUMIFS($C105:U105,$C$11:U$11,"Balance")=0,U105=0),X$8&gt;=X104),X104,
IF(SUMIFS($C105:U105,$C$11:U$11,"Balance")=0, $D$993+SUM($B$8:X$8)-SUMIFS($C105:T105,$C$11:T$11,"Payment"),
X$8))</f>
        <v>0</v>
      </c>
      <c r="X105" s="66">
        <f t="shared" si="19"/>
        <v>0</v>
      </c>
      <c r="Y105" s="47"/>
      <c r="Z105" s="66">
        <f>IF(OR(AND((AA104-$D$993-SUM($C$8:AA$8)+SUMIFS($C105:W105,$C$11:W$11,"Payment"))&lt;=0,SUMIFS($C105:X105,$C$11:X$11,"Balance")=0,X105=0),AA$8&gt;=AA104),AA104,
IF(SUMIFS($C105:X105,$C$11:X$11,"Balance")=0, $D$993+SUM($B$8:AA$8)-SUMIFS($C105:W105,$C$11:W$11,"Payment"),
AA$8))</f>
        <v>0</v>
      </c>
      <c r="AA105" s="66">
        <f t="shared" si="20"/>
        <v>0</v>
      </c>
      <c r="AB105" s="47"/>
      <c r="AC105" s="66">
        <f>IF(OR(AND((AD104-$D$993-SUM($C$8:AD$8)+SUMIFS($C105:Z105,$C$11:Z$11,"Payment"))&lt;=0,SUMIFS($C105:AA105,$C$11:AA$11,"Balance")=0,AA105=0),AD$8&gt;=AD104),AD104,
IF(SUMIFS($C105:AA105,$C$11:AA$11,"Balance")=0, $D$993+SUM($B$8:AD$8)-SUMIFS($C105:Z105,$C$11:Z$11,"Payment"),
AD$8))</f>
        <v>0</v>
      </c>
      <c r="AD105" s="66">
        <f t="shared" si="21"/>
        <v>0</v>
      </c>
      <c r="AE105" s="47"/>
      <c r="AF105" s="66">
        <f>IF(OR(AND((AG104-$D$993-SUM($C$8:AG$8)+SUMIFS($C105:AC105,$C$11:AC$11,"Payment"))&lt;=0,SUMIFS($C105:AD105,$C$11:AD$11,"Balance")=0,AD105=0),AG$8&gt;=AG104),AG104,
IF(SUMIFS($C105:AD105,$C$11:AD$11,"Balance")=0, $D$993+SUM($B$8:AG$8)-SUMIFS($C105:AC105,$C$11:AC$11,"Payment"),
AG$8))</f>
        <v>0</v>
      </c>
      <c r="AG105" s="66">
        <f t="shared" si="22"/>
        <v>0</v>
      </c>
      <c r="AH105" s="47"/>
      <c r="AI105" s="66">
        <f>IF(OR(AND((AJ104-$D$993-SUM($C$8:AJ$8)+SUMIFS($C105:AF105,$C$11:AF$11,"Payment"))&lt;=0,SUMIFS($C105:AG105,$C$11:AG$11,"Balance")=0,AG105=0),AJ$8&gt;=AJ104),AJ104,
IF(SUMIFS($C105:AG105,$C$11:AG$11,"Balance")=0, $D$993+SUM($B$8:AJ$8)-SUMIFS($C105:AF105,$C$11:AF$11,"Payment"),
AJ$8))</f>
        <v>0</v>
      </c>
      <c r="AJ105" s="66">
        <f t="shared" si="23"/>
        <v>0</v>
      </c>
      <c r="AK105" s="67"/>
    </row>
    <row r="106" spans="1:37" s="49" customFormat="1" ht="15.6">
      <c r="A106" s="65">
        <v>95</v>
      </c>
      <c r="B106" s="66">
        <f>IF(OR(AND((C105-$D$993-SUM($C$8:C$8))&lt;=0),C$8&gt;=C105),C105, C$8+$D$993)</f>
        <v>0</v>
      </c>
      <c r="C106" s="66">
        <f t="shared" si="12"/>
        <v>0</v>
      </c>
      <c r="D106" s="67"/>
      <c r="E106" s="66">
        <f>IF(OR(AND((F105-$D$993-SUM($C$8:F$8)+SUMIFS(B106:$C106,B$11:$C$11,"Payment"))&lt;=0,SUMIFS($C106:C106,$C$11:C$11,"Balance")=0,C106=0),F$8&gt;=F105),F105,
IF(SUMIFS($C106:C106,$C$11:C$11,"Balance")=0, $D$993+SUM($B$8:F$8)-SUMIFS(B106:$C106,B$11:$C$11,"Payment"),
F$8))</f>
        <v>0</v>
      </c>
      <c r="F106" s="66">
        <f t="shared" si="13"/>
        <v>0</v>
      </c>
      <c r="G106" s="67"/>
      <c r="H106" s="66">
        <f>IF(OR(AND((I105-$D$993-SUM($C$8:I$8)+SUMIFS($C106:E106,$C$11:E$11,"Payment"))&lt;=0,SUMIFS($C106:F106,$C$11:F$11,"Balance")=0,F106=0),I$8&gt;=I105),I105,
IF(SUMIFS($C106:F106,$C$11:F$11,"Balance")=0, $D$993+SUM($B$8:I$8)-SUMIFS($C106:E106,$C$11:E$11,"Payment"),
I$8))</f>
        <v>0</v>
      </c>
      <c r="I106" s="66">
        <f t="shared" si="14"/>
        <v>0</v>
      </c>
      <c r="J106" s="47"/>
      <c r="K106" s="66">
        <f>IF(OR(AND((L105-$D$993-SUM($C$8:L$8)+SUMIFS($C106:H106,$C$11:H$11,"Payment"))&lt;=0,SUMIFS($C106:I106,$C$11:I$11,"Balance")=0,I106=0),L$8&gt;=L105),L105,
IF(SUMIFS($C106:I106,$C$11:I$11,"Balance")=0, $D$993+SUM($B$8:L$8)-SUMIFS($C106:H106,$C$11:H$11,"Payment"),
L$8))</f>
        <v>0</v>
      </c>
      <c r="L106" s="66">
        <f t="shared" si="15"/>
        <v>0</v>
      </c>
      <c r="M106" s="47"/>
      <c r="N106" s="66">
        <f>IF(OR(AND((O105-$D$993-SUM($C$8:O$8)+SUMIFS($C106:K106,$C$11:K$11,"Payment"))&lt;=0,SUMIFS($C106:L106,$C$11:L$11,"Balance")=0,L106=0),O$8&gt;=O105),O105,
IF(SUMIFS($C106:L106,$C$11:L$11,"Balance")=0, $D$993+SUM($B$8:O$8)-SUMIFS($C106:K106,$C$11:K$11,"Payment"),
O$8))</f>
        <v>0</v>
      </c>
      <c r="O106" s="66">
        <f t="shared" si="16"/>
        <v>0</v>
      </c>
      <c r="P106" s="47"/>
      <c r="Q106" s="66">
        <f>IF(OR(AND((R105-$D$993-SUM($C$8:R$8)+SUMIFS($C106:N106,$C$11:N$11,"Payment"))&lt;=0,SUMIFS($C106:O106,$C$11:O$11,"Balance")=0,O106=0),R$8&gt;=R105),R105,
IF(SUMIFS($C106:O106,$C$11:O$11,"Balance")=0, $D$993+SUM($B$8:R$8)-SUMIFS($C106:N106,$C$11:N$11,"Payment"),
R$8))</f>
        <v>0</v>
      </c>
      <c r="R106" s="66">
        <f t="shared" si="17"/>
        <v>0</v>
      </c>
      <c r="S106" s="47"/>
      <c r="T106" s="66">
        <f>IF(OR(AND((U105-$D$993-SUM($C$8:U$8)+SUMIFS($C106:Q106,$C$11:Q$11,"Payment"))&lt;=0,SUMIFS($C106:R106,$C$11:R$11,"Balance")=0,R106=0),U$8&gt;=U105),U105,
IF(SUMIFS($C106:R106,$C$11:R$11,"Balance")=0, $D$993+SUM($B$8:U$8)-SUMIFS($C106:Q106,$C$11:Q$11,"Payment"),
U$8))</f>
        <v>0</v>
      </c>
      <c r="U106" s="66">
        <f t="shared" si="18"/>
        <v>0</v>
      </c>
      <c r="V106" s="47"/>
      <c r="W106" s="66">
        <f>IF(OR(AND((X105-$D$993-SUM($C$8:X$8)+SUMIFS($C106:T106,$C$11:T$11,"Payment"))&lt;=0,SUMIFS($C106:U106,$C$11:U$11,"Balance")=0,U106=0),X$8&gt;=X105),X105,
IF(SUMIFS($C106:U106,$C$11:U$11,"Balance")=0, $D$993+SUM($B$8:X$8)-SUMIFS($C106:T106,$C$11:T$11,"Payment"),
X$8))</f>
        <v>0</v>
      </c>
      <c r="X106" s="66">
        <f t="shared" si="19"/>
        <v>0</v>
      </c>
      <c r="Y106" s="47"/>
      <c r="Z106" s="66">
        <f>IF(OR(AND((AA105-$D$993-SUM($C$8:AA$8)+SUMIFS($C106:W106,$C$11:W$11,"Payment"))&lt;=0,SUMIFS($C106:X106,$C$11:X$11,"Balance")=0,X106=0),AA$8&gt;=AA105),AA105,
IF(SUMIFS($C106:X106,$C$11:X$11,"Balance")=0, $D$993+SUM($B$8:AA$8)-SUMIFS($C106:W106,$C$11:W$11,"Payment"),
AA$8))</f>
        <v>0</v>
      </c>
      <c r="AA106" s="66">
        <f t="shared" si="20"/>
        <v>0</v>
      </c>
      <c r="AB106" s="47"/>
      <c r="AC106" s="66">
        <f>IF(OR(AND((AD105-$D$993-SUM($C$8:AD$8)+SUMIFS($C106:Z106,$C$11:Z$11,"Payment"))&lt;=0,SUMIFS($C106:AA106,$C$11:AA$11,"Balance")=0,AA106=0),AD$8&gt;=AD105),AD105,
IF(SUMIFS($C106:AA106,$C$11:AA$11,"Balance")=0, $D$993+SUM($B$8:AD$8)-SUMIFS($C106:Z106,$C$11:Z$11,"Payment"),
AD$8))</f>
        <v>0</v>
      </c>
      <c r="AD106" s="66">
        <f t="shared" si="21"/>
        <v>0</v>
      </c>
      <c r="AE106" s="47"/>
      <c r="AF106" s="66">
        <f>IF(OR(AND((AG105-$D$993-SUM($C$8:AG$8)+SUMIFS($C106:AC106,$C$11:AC$11,"Payment"))&lt;=0,SUMIFS($C106:AD106,$C$11:AD$11,"Balance")=0,AD106=0),AG$8&gt;=AG105),AG105,
IF(SUMIFS($C106:AD106,$C$11:AD$11,"Balance")=0, $D$993+SUM($B$8:AG$8)-SUMIFS($C106:AC106,$C$11:AC$11,"Payment"),
AG$8))</f>
        <v>0</v>
      </c>
      <c r="AG106" s="66">
        <f t="shared" si="22"/>
        <v>0</v>
      </c>
      <c r="AH106" s="47"/>
      <c r="AI106" s="66">
        <f>IF(OR(AND((AJ105-$D$993-SUM($C$8:AJ$8)+SUMIFS($C106:AF106,$C$11:AF$11,"Payment"))&lt;=0,SUMIFS($C106:AG106,$C$11:AG$11,"Balance")=0,AG106=0),AJ$8&gt;=AJ105),AJ105,
IF(SUMIFS($C106:AG106,$C$11:AG$11,"Balance")=0, $D$993+SUM($B$8:AJ$8)-SUMIFS($C106:AF106,$C$11:AF$11,"Payment"),
AJ$8))</f>
        <v>0</v>
      </c>
      <c r="AJ106" s="66">
        <f t="shared" si="23"/>
        <v>0</v>
      </c>
      <c r="AK106" s="67"/>
    </row>
    <row r="107" spans="1:37" s="49" customFormat="1" ht="15.6">
      <c r="A107" s="65">
        <v>96</v>
      </c>
      <c r="B107" s="66">
        <f>IF(OR(AND((C106-$D$993-SUM($C$8:C$8))&lt;=0),C$8&gt;=C106),C106, C$8+$D$993)</f>
        <v>0</v>
      </c>
      <c r="C107" s="66">
        <f t="shared" si="12"/>
        <v>0</v>
      </c>
      <c r="D107" s="67"/>
      <c r="E107" s="66">
        <f>IF(OR(AND((F106-$D$993-SUM($C$8:F$8)+SUMIFS(B107:$C107,B$11:$C$11,"Payment"))&lt;=0,SUMIFS($C107:C107,$C$11:C$11,"Balance")=0,C107=0),F$8&gt;=F106),F106,
IF(SUMIFS($C107:C107,$C$11:C$11,"Balance")=0, $D$993+SUM($B$8:F$8)-SUMIFS(B107:$C107,B$11:$C$11,"Payment"),
F$8))</f>
        <v>0</v>
      </c>
      <c r="F107" s="66">
        <f t="shared" si="13"/>
        <v>0</v>
      </c>
      <c r="G107" s="67"/>
      <c r="H107" s="66">
        <f>IF(OR(AND((I106-$D$993-SUM($C$8:I$8)+SUMIFS($C107:E107,$C$11:E$11,"Payment"))&lt;=0,SUMIFS($C107:F107,$C$11:F$11,"Balance")=0,F107=0),I$8&gt;=I106),I106,
IF(SUMIFS($C107:F107,$C$11:F$11,"Balance")=0, $D$993+SUM($B$8:I$8)-SUMIFS($C107:E107,$C$11:E$11,"Payment"),
I$8))</f>
        <v>0</v>
      </c>
      <c r="I107" s="66">
        <f t="shared" si="14"/>
        <v>0</v>
      </c>
      <c r="J107" s="47"/>
      <c r="K107" s="66">
        <f>IF(OR(AND((L106-$D$993-SUM($C$8:L$8)+SUMIFS($C107:H107,$C$11:H$11,"Payment"))&lt;=0,SUMIFS($C107:I107,$C$11:I$11,"Balance")=0,I107=0),L$8&gt;=L106),L106,
IF(SUMIFS($C107:I107,$C$11:I$11,"Balance")=0, $D$993+SUM($B$8:L$8)-SUMIFS($C107:H107,$C$11:H$11,"Payment"),
L$8))</f>
        <v>0</v>
      </c>
      <c r="L107" s="66">
        <f t="shared" si="15"/>
        <v>0</v>
      </c>
      <c r="M107" s="47"/>
      <c r="N107" s="66">
        <f>IF(OR(AND((O106-$D$993-SUM($C$8:O$8)+SUMIFS($C107:K107,$C$11:K$11,"Payment"))&lt;=0,SUMIFS($C107:L107,$C$11:L$11,"Balance")=0,L107=0),O$8&gt;=O106),O106,
IF(SUMIFS($C107:L107,$C$11:L$11,"Balance")=0, $D$993+SUM($B$8:O$8)-SUMIFS($C107:K107,$C$11:K$11,"Payment"),
O$8))</f>
        <v>0</v>
      </c>
      <c r="O107" s="66">
        <f t="shared" si="16"/>
        <v>0</v>
      </c>
      <c r="P107" s="47"/>
      <c r="Q107" s="66">
        <f>IF(OR(AND((R106-$D$993-SUM($C$8:R$8)+SUMIFS($C107:N107,$C$11:N$11,"Payment"))&lt;=0,SUMIFS($C107:O107,$C$11:O$11,"Balance")=0,O107=0),R$8&gt;=R106),R106,
IF(SUMIFS($C107:O107,$C$11:O$11,"Balance")=0, $D$993+SUM($B$8:R$8)-SUMIFS($C107:N107,$C$11:N$11,"Payment"),
R$8))</f>
        <v>0</v>
      </c>
      <c r="R107" s="66">
        <f t="shared" si="17"/>
        <v>0</v>
      </c>
      <c r="S107" s="47"/>
      <c r="T107" s="66">
        <f>IF(OR(AND((U106-$D$993-SUM($C$8:U$8)+SUMIFS($C107:Q107,$C$11:Q$11,"Payment"))&lt;=0,SUMIFS($C107:R107,$C$11:R$11,"Balance")=0,R107=0),U$8&gt;=U106),U106,
IF(SUMIFS($C107:R107,$C$11:R$11,"Balance")=0, $D$993+SUM($B$8:U$8)-SUMIFS($C107:Q107,$C$11:Q$11,"Payment"),
U$8))</f>
        <v>0</v>
      </c>
      <c r="U107" s="66">
        <f t="shared" si="18"/>
        <v>0</v>
      </c>
      <c r="V107" s="47"/>
      <c r="W107" s="66">
        <f>IF(OR(AND((X106-$D$993-SUM($C$8:X$8)+SUMIFS($C107:T107,$C$11:T$11,"Payment"))&lt;=0,SUMIFS($C107:U107,$C$11:U$11,"Balance")=0,U107=0),X$8&gt;=X106),X106,
IF(SUMIFS($C107:U107,$C$11:U$11,"Balance")=0, $D$993+SUM($B$8:X$8)-SUMIFS($C107:T107,$C$11:T$11,"Payment"),
X$8))</f>
        <v>0</v>
      </c>
      <c r="X107" s="66">
        <f t="shared" si="19"/>
        <v>0</v>
      </c>
      <c r="Y107" s="47"/>
      <c r="Z107" s="66">
        <f>IF(OR(AND((AA106-$D$993-SUM($C$8:AA$8)+SUMIFS($C107:W107,$C$11:W$11,"Payment"))&lt;=0,SUMIFS($C107:X107,$C$11:X$11,"Balance")=0,X107=0),AA$8&gt;=AA106),AA106,
IF(SUMIFS($C107:X107,$C$11:X$11,"Balance")=0, $D$993+SUM($B$8:AA$8)-SUMIFS($C107:W107,$C$11:W$11,"Payment"),
AA$8))</f>
        <v>0</v>
      </c>
      <c r="AA107" s="66">
        <f t="shared" si="20"/>
        <v>0</v>
      </c>
      <c r="AB107" s="47"/>
      <c r="AC107" s="66">
        <f>IF(OR(AND((AD106-$D$993-SUM($C$8:AD$8)+SUMIFS($C107:Z107,$C$11:Z$11,"Payment"))&lt;=0,SUMIFS($C107:AA107,$C$11:AA$11,"Balance")=0,AA107=0),AD$8&gt;=AD106),AD106,
IF(SUMIFS($C107:AA107,$C$11:AA$11,"Balance")=0, $D$993+SUM($B$8:AD$8)-SUMIFS($C107:Z107,$C$11:Z$11,"Payment"),
AD$8))</f>
        <v>0</v>
      </c>
      <c r="AD107" s="66">
        <f t="shared" si="21"/>
        <v>0</v>
      </c>
      <c r="AE107" s="47"/>
      <c r="AF107" s="66">
        <f>IF(OR(AND((AG106-$D$993-SUM($C$8:AG$8)+SUMIFS($C107:AC107,$C$11:AC$11,"Payment"))&lt;=0,SUMIFS($C107:AD107,$C$11:AD$11,"Balance")=0,AD107=0),AG$8&gt;=AG106),AG106,
IF(SUMIFS($C107:AD107,$C$11:AD$11,"Balance")=0, $D$993+SUM($B$8:AG$8)-SUMIFS($C107:AC107,$C$11:AC$11,"Payment"),
AG$8))</f>
        <v>0</v>
      </c>
      <c r="AG107" s="66">
        <f t="shared" si="22"/>
        <v>0</v>
      </c>
      <c r="AH107" s="47"/>
      <c r="AI107" s="66">
        <f>IF(OR(AND((AJ106-$D$993-SUM($C$8:AJ$8)+SUMIFS($C107:AF107,$C$11:AF$11,"Payment"))&lt;=0,SUMIFS($C107:AG107,$C$11:AG$11,"Balance")=0,AG107=0),AJ$8&gt;=AJ106),AJ106,
IF(SUMIFS($C107:AG107,$C$11:AG$11,"Balance")=0, $D$993+SUM($B$8:AJ$8)-SUMIFS($C107:AF107,$C$11:AF$11,"Payment"),
AJ$8))</f>
        <v>0</v>
      </c>
      <c r="AJ107" s="66">
        <f t="shared" si="23"/>
        <v>0</v>
      </c>
      <c r="AK107" s="67"/>
    </row>
    <row r="108" spans="1:37" s="49" customFormat="1" ht="15.6">
      <c r="A108" s="65">
        <v>97</v>
      </c>
      <c r="B108" s="66">
        <f>IF(OR(AND((C107-$D$993-SUM($C$8:C$8))&lt;=0),C$8&gt;=C107),C107, C$8+$D$993)</f>
        <v>0</v>
      </c>
      <c r="C108" s="66">
        <f t="shared" si="12"/>
        <v>0</v>
      </c>
      <c r="D108" s="67"/>
      <c r="E108" s="66">
        <f>IF(OR(AND((F107-$D$993-SUM($C$8:F$8)+SUMIFS(B108:$C108,B$11:$C$11,"Payment"))&lt;=0,SUMIFS($C108:C108,$C$11:C$11,"Balance")=0,C108=0),F$8&gt;=F107),F107,
IF(SUMIFS($C108:C108,$C$11:C$11,"Balance")=0, $D$993+SUM($B$8:F$8)-SUMIFS(B108:$C108,B$11:$C$11,"Payment"),
F$8))</f>
        <v>0</v>
      </c>
      <c r="F108" s="66">
        <f t="shared" si="13"/>
        <v>0</v>
      </c>
      <c r="G108" s="67"/>
      <c r="H108" s="66">
        <f>IF(OR(AND((I107-$D$993-SUM($C$8:I$8)+SUMIFS($C108:E108,$C$11:E$11,"Payment"))&lt;=0,SUMIFS($C108:F108,$C$11:F$11,"Balance")=0,F108=0),I$8&gt;=I107),I107,
IF(SUMIFS($C108:F108,$C$11:F$11,"Balance")=0, $D$993+SUM($B$8:I$8)-SUMIFS($C108:E108,$C$11:E$11,"Payment"),
I$8))</f>
        <v>0</v>
      </c>
      <c r="I108" s="66">
        <f t="shared" si="14"/>
        <v>0</v>
      </c>
      <c r="J108" s="47"/>
      <c r="K108" s="66">
        <f>IF(OR(AND((L107-$D$993-SUM($C$8:L$8)+SUMIFS($C108:H108,$C$11:H$11,"Payment"))&lt;=0,SUMIFS($C108:I108,$C$11:I$11,"Balance")=0,I108=0),L$8&gt;=L107),L107,
IF(SUMIFS($C108:I108,$C$11:I$11,"Balance")=0, $D$993+SUM($B$8:L$8)-SUMIFS($C108:H108,$C$11:H$11,"Payment"),
L$8))</f>
        <v>0</v>
      </c>
      <c r="L108" s="66">
        <f t="shared" si="15"/>
        <v>0</v>
      </c>
      <c r="M108" s="47"/>
      <c r="N108" s="66">
        <f>IF(OR(AND((O107-$D$993-SUM($C$8:O$8)+SUMIFS($C108:K108,$C$11:K$11,"Payment"))&lt;=0,SUMIFS($C108:L108,$C$11:L$11,"Balance")=0,L108=0),O$8&gt;=O107),O107,
IF(SUMIFS($C108:L108,$C$11:L$11,"Balance")=0, $D$993+SUM($B$8:O$8)-SUMIFS($C108:K108,$C$11:K$11,"Payment"),
O$8))</f>
        <v>0</v>
      </c>
      <c r="O108" s="66">
        <f t="shared" si="16"/>
        <v>0</v>
      </c>
      <c r="P108" s="47"/>
      <c r="Q108" s="66">
        <f>IF(OR(AND((R107-$D$993-SUM($C$8:R$8)+SUMIFS($C108:N108,$C$11:N$11,"Payment"))&lt;=0,SUMIFS($C108:O108,$C$11:O$11,"Balance")=0,O108=0),R$8&gt;=R107),R107,
IF(SUMIFS($C108:O108,$C$11:O$11,"Balance")=0, $D$993+SUM($B$8:R$8)-SUMIFS($C108:N108,$C$11:N$11,"Payment"),
R$8))</f>
        <v>0</v>
      </c>
      <c r="R108" s="66">
        <f t="shared" si="17"/>
        <v>0</v>
      </c>
      <c r="S108" s="47"/>
      <c r="T108" s="66">
        <f>IF(OR(AND((U107-$D$993-SUM($C$8:U$8)+SUMIFS($C108:Q108,$C$11:Q$11,"Payment"))&lt;=0,SUMIFS($C108:R108,$C$11:R$11,"Balance")=0,R108=0),U$8&gt;=U107),U107,
IF(SUMIFS($C108:R108,$C$11:R$11,"Balance")=0, $D$993+SUM($B$8:U$8)-SUMIFS($C108:Q108,$C$11:Q$11,"Payment"),
U$8))</f>
        <v>0</v>
      </c>
      <c r="U108" s="66">
        <f t="shared" si="18"/>
        <v>0</v>
      </c>
      <c r="V108" s="47"/>
      <c r="W108" s="66">
        <f>IF(OR(AND((X107-$D$993-SUM($C$8:X$8)+SUMIFS($C108:T108,$C$11:T$11,"Payment"))&lt;=0,SUMIFS($C108:U108,$C$11:U$11,"Balance")=0,U108=0),X$8&gt;=X107),X107,
IF(SUMIFS($C108:U108,$C$11:U$11,"Balance")=0, $D$993+SUM($B$8:X$8)-SUMIFS($C108:T108,$C$11:T$11,"Payment"),
X$8))</f>
        <v>0</v>
      </c>
      <c r="X108" s="66">
        <f t="shared" si="19"/>
        <v>0</v>
      </c>
      <c r="Y108" s="47"/>
      <c r="Z108" s="66">
        <f>IF(OR(AND((AA107-$D$993-SUM($C$8:AA$8)+SUMIFS($C108:W108,$C$11:W$11,"Payment"))&lt;=0,SUMIFS($C108:X108,$C$11:X$11,"Balance")=0,X108=0),AA$8&gt;=AA107),AA107,
IF(SUMIFS($C108:X108,$C$11:X$11,"Balance")=0, $D$993+SUM($B$8:AA$8)-SUMIFS($C108:W108,$C$11:W$11,"Payment"),
AA$8))</f>
        <v>0</v>
      </c>
      <c r="AA108" s="66">
        <f t="shared" si="20"/>
        <v>0</v>
      </c>
      <c r="AB108" s="47"/>
      <c r="AC108" s="66">
        <f>IF(OR(AND((AD107-$D$993-SUM($C$8:AD$8)+SUMIFS($C108:Z108,$C$11:Z$11,"Payment"))&lt;=0,SUMIFS($C108:AA108,$C$11:AA$11,"Balance")=0,AA108=0),AD$8&gt;=AD107),AD107,
IF(SUMIFS($C108:AA108,$C$11:AA$11,"Balance")=0, $D$993+SUM($B$8:AD$8)-SUMIFS($C108:Z108,$C$11:Z$11,"Payment"),
AD$8))</f>
        <v>0</v>
      </c>
      <c r="AD108" s="66">
        <f t="shared" si="21"/>
        <v>0</v>
      </c>
      <c r="AE108" s="47"/>
      <c r="AF108" s="66">
        <f>IF(OR(AND((AG107-$D$993-SUM($C$8:AG$8)+SUMIFS($C108:AC108,$C$11:AC$11,"Payment"))&lt;=0,SUMIFS($C108:AD108,$C$11:AD$11,"Balance")=0,AD108=0),AG$8&gt;=AG107),AG107,
IF(SUMIFS($C108:AD108,$C$11:AD$11,"Balance")=0, $D$993+SUM($B$8:AG$8)-SUMIFS($C108:AC108,$C$11:AC$11,"Payment"),
AG$8))</f>
        <v>0</v>
      </c>
      <c r="AG108" s="66">
        <f t="shared" si="22"/>
        <v>0</v>
      </c>
      <c r="AH108" s="47"/>
      <c r="AI108" s="66">
        <f>IF(OR(AND((AJ107-$D$993-SUM($C$8:AJ$8)+SUMIFS($C108:AF108,$C$11:AF$11,"Payment"))&lt;=0,SUMIFS($C108:AG108,$C$11:AG$11,"Balance")=0,AG108=0),AJ$8&gt;=AJ107),AJ107,
IF(SUMIFS($C108:AG108,$C$11:AG$11,"Balance")=0, $D$993+SUM($B$8:AJ$8)-SUMIFS($C108:AF108,$C$11:AF$11,"Payment"),
AJ$8))</f>
        <v>0</v>
      </c>
      <c r="AJ108" s="66">
        <f t="shared" si="23"/>
        <v>0</v>
      </c>
      <c r="AK108" s="67"/>
    </row>
    <row r="109" spans="1:37" s="49" customFormat="1" ht="15.6">
      <c r="A109" s="65">
        <v>98</v>
      </c>
      <c r="B109" s="66">
        <f>IF(OR(AND((C108-$D$993-SUM($C$8:C$8))&lt;=0),C$8&gt;=C108),C108, C$8+$D$993)</f>
        <v>0</v>
      </c>
      <c r="C109" s="66">
        <f t="shared" si="12"/>
        <v>0</v>
      </c>
      <c r="D109" s="67"/>
      <c r="E109" s="66">
        <f>IF(OR(AND((F108-$D$993-SUM($C$8:F$8)+SUMIFS(B109:$C109,B$11:$C$11,"Payment"))&lt;=0,SUMIFS($C109:C109,$C$11:C$11,"Balance")=0,C109=0),F$8&gt;=F108),F108,
IF(SUMIFS($C109:C109,$C$11:C$11,"Balance")=0, $D$993+SUM($B$8:F$8)-SUMIFS(B109:$C109,B$11:$C$11,"Payment"),
F$8))</f>
        <v>0</v>
      </c>
      <c r="F109" s="66">
        <f t="shared" si="13"/>
        <v>0</v>
      </c>
      <c r="G109" s="67"/>
      <c r="H109" s="66">
        <f>IF(OR(AND((I108-$D$993-SUM($C$8:I$8)+SUMIFS($C109:E109,$C$11:E$11,"Payment"))&lt;=0,SUMIFS($C109:F109,$C$11:F$11,"Balance")=0,F109=0),I$8&gt;=I108),I108,
IF(SUMIFS($C109:F109,$C$11:F$11,"Balance")=0, $D$993+SUM($B$8:I$8)-SUMIFS($C109:E109,$C$11:E$11,"Payment"),
I$8))</f>
        <v>0</v>
      </c>
      <c r="I109" s="66">
        <f t="shared" si="14"/>
        <v>0</v>
      </c>
      <c r="J109" s="47"/>
      <c r="K109" s="66">
        <f>IF(OR(AND((L108-$D$993-SUM($C$8:L$8)+SUMIFS($C109:H109,$C$11:H$11,"Payment"))&lt;=0,SUMIFS($C109:I109,$C$11:I$11,"Balance")=0,I109=0),L$8&gt;=L108),L108,
IF(SUMIFS($C109:I109,$C$11:I$11,"Balance")=0, $D$993+SUM($B$8:L$8)-SUMIFS($C109:H109,$C$11:H$11,"Payment"),
L$8))</f>
        <v>0</v>
      </c>
      <c r="L109" s="66">
        <f t="shared" si="15"/>
        <v>0</v>
      </c>
      <c r="M109" s="47"/>
      <c r="N109" s="66">
        <f>IF(OR(AND((O108-$D$993-SUM($C$8:O$8)+SUMIFS($C109:K109,$C$11:K$11,"Payment"))&lt;=0,SUMIFS($C109:L109,$C$11:L$11,"Balance")=0,L109=0),O$8&gt;=O108),O108,
IF(SUMIFS($C109:L109,$C$11:L$11,"Balance")=0, $D$993+SUM($B$8:O$8)-SUMIFS($C109:K109,$C$11:K$11,"Payment"),
O$8))</f>
        <v>0</v>
      </c>
      <c r="O109" s="66">
        <f t="shared" si="16"/>
        <v>0</v>
      </c>
      <c r="P109" s="47"/>
      <c r="Q109" s="66">
        <f>IF(OR(AND((R108-$D$993-SUM($C$8:R$8)+SUMIFS($C109:N109,$C$11:N$11,"Payment"))&lt;=0,SUMIFS($C109:O109,$C$11:O$11,"Balance")=0,O109=0),R$8&gt;=R108),R108,
IF(SUMIFS($C109:O109,$C$11:O$11,"Balance")=0, $D$993+SUM($B$8:R$8)-SUMIFS($C109:N109,$C$11:N$11,"Payment"),
R$8))</f>
        <v>0</v>
      </c>
      <c r="R109" s="66">
        <f t="shared" si="17"/>
        <v>0</v>
      </c>
      <c r="S109" s="47"/>
      <c r="T109" s="66">
        <f>IF(OR(AND((U108-$D$993-SUM($C$8:U$8)+SUMIFS($C109:Q109,$C$11:Q$11,"Payment"))&lt;=0,SUMIFS($C109:R109,$C$11:R$11,"Balance")=0,R109=0),U$8&gt;=U108),U108,
IF(SUMIFS($C109:R109,$C$11:R$11,"Balance")=0, $D$993+SUM($B$8:U$8)-SUMIFS($C109:Q109,$C$11:Q$11,"Payment"),
U$8))</f>
        <v>0</v>
      </c>
      <c r="U109" s="66">
        <f t="shared" si="18"/>
        <v>0</v>
      </c>
      <c r="V109" s="47"/>
      <c r="W109" s="66">
        <f>IF(OR(AND((X108-$D$993-SUM($C$8:X$8)+SUMIFS($C109:T109,$C$11:T$11,"Payment"))&lt;=0,SUMIFS($C109:U109,$C$11:U$11,"Balance")=0,U109=0),X$8&gt;=X108),X108,
IF(SUMIFS($C109:U109,$C$11:U$11,"Balance")=0, $D$993+SUM($B$8:X$8)-SUMIFS($C109:T109,$C$11:T$11,"Payment"),
X$8))</f>
        <v>0</v>
      </c>
      <c r="X109" s="66">
        <f t="shared" si="19"/>
        <v>0</v>
      </c>
      <c r="Y109" s="47"/>
      <c r="Z109" s="66">
        <f>IF(OR(AND((AA108-$D$993-SUM($C$8:AA$8)+SUMIFS($C109:W109,$C$11:W$11,"Payment"))&lt;=0,SUMIFS($C109:X109,$C$11:X$11,"Balance")=0,X109=0),AA$8&gt;=AA108),AA108,
IF(SUMIFS($C109:X109,$C$11:X$11,"Balance")=0, $D$993+SUM($B$8:AA$8)-SUMIFS($C109:W109,$C$11:W$11,"Payment"),
AA$8))</f>
        <v>0</v>
      </c>
      <c r="AA109" s="66">
        <f t="shared" si="20"/>
        <v>0</v>
      </c>
      <c r="AB109" s="47"/>
      <c r="AC109" s="66">
        <f>IF(OR(AND((AD108-$D$993-SUM($C$8:AD$8)+SUMIFS($C109:Z109,$C$11:Z$11,"Payment"))&lt;=0,SUMIFS($C109:AA109,$C$11:AA$11,"Balance")=0,AA109=0),AD$8&gt;=AD108),AD108,
IF(SUMIFS($C109:AA109,$C$11:AA$11,"Balance")=0, $D$993+SUM($B$8:AD$8)-SUMIFS($C109:Z109,$C$11:Z$11,"Payment"),
AD$8))</f>
        <v>0</v>
      </c>
      <c r="AD109" s="66">
        <f t="shared" si="21"/>
        <v>0</v>
      </c>
      <c r="AE109" s="47"/>
      <c r="AF109" s="66">
        <f>IF(OR(AND((AG108-$D$993-SUM($C$8:AG$8)+SUMIFS($C109:AC109,$C$11:AC$11,"Payment"))&lt;=0,SUMIFS($C109:AD109,$C$11:AD$11,"Balance")=0,AD109=0),AG$8&gt;=AG108),AG108,
IF(SUMIFS($C109:AD109,$C$11:AD$11,"Balance")=0, $D$993+SUM($B$8:AG$8)-SUMIFS($C109:AC109,$C$11:AC$11,"Payment"),
AG$8))</f>
        <v>0</v>
      </c>
      <c r="AG109" s="66">
        <f t="shared" si="22"/>
        <v>0</v>
      </c>
      <c r="AH109" s="47"/>
      <c r="AI109" s="66">
        <f>IF(OR(AND((AJ108-$D$993-SUM($C$8:AJ$8)+SUMIFS($C109:AF109,$C$11:AF$11,"Payment"))&lt;=0,SUMIFS($C109:AG109,$C$11:AG$11,"Balance")=0,AG109=0),AJ$8&gt;=AJ108),AJ108,
IF(SUMIFS($C109:AG109,$C$11:AG$11,"Balance")=0, $D$993+SUM($B$8:AJ$8)-SUMIFS($C109:AF109,$C$11:AF$11,"Payment"),
AJ$8))</f>
        <v>0</v>
      </c>
      <c r="AJ109" s="66">
        <f t="shared" si="23"/>
        <v>0</v>
      </c>
      <c r="AK109" s="67"/>
    </row>
    <row r="110" spans="1:37" s="49" customFormat="1" ht="15.6">
      <c r="A110" s="65">
        <v>99</v>
      </c>
      <c r="B110" s="66">
        <f>IF(OR(AND((C109-$D$993-SUM($C$8:C$8))&lt;=0),C$8&gt;=C109),C109, C$8+$D$993)</f>
        <v>0</v>
      </c>
      <c r="C110" s="66">
        <f t="shared" si="12"/>
        <v>0</v>
      </c>
      <c r="D110" s="67"/>
      <c r="E110" s="66">
        <f>IF(OR(AND((F109-$D$993-SUM($C$8:F$8)+SUMIFS(B110:$C110,B$11:$C$11,"Payment"))&lt;=0,SUMIFS($C110:C110,$C$11:C$11,"Balance")=0,C110=0),F$8&gt;=F109),F109,
IF(SUMIFS($C110:C110,$C$11:C$11,"Balance")=0, $D$993+SUM($B$8:F$8)-SUMIFS(B110:$C110,B$11:$C$11,"Payment"),
F$8))</f>
        <v>0</v>
      </c>
      <c r="F110" s="66">
        <f t="shared" si="13"/>
        <v>0</v>
      </c>
      <c r="G110" s="67"/>
      <c r="H110" s="66">
        <f>IF(OR(AND((I109-$D$993-SUM($C$8:I$8)+SUMIFS($C110:E110,$C$11:E$11,"Payment"))&lt;=0,SUMIFS($C110:F110,$C$11:F$11,"Balance")=0,F110=0),I$8&gt;=I109),I109,
IF(SUMIFS($C110:F110,$C$11:F$11,"Balance")=0, $D$993+SUM($B$8:I$8)-SUMIFS($C110:E110,$C$11:E$11,"Payment"),
I$8))</f>
        <v>0</v>
      </c>
      <c r="I110" s="66">
        <f t="shared" si="14"/>
        <v>0</v>
      </c>
      <c r="J110" s="47"/>
      <c r="K110" s="66">
        <f>IF(OR(AND((L109-$D$993-SUM($C$8:L$8)+SUMIFS($C110:H110,$C$11:H$11,"Payment"))&lt;=0,SUMIFS($C110:I110,$C$11:I$11,"Balance")=0,I110=0),L$8&gt;=L109),L109,
IF(SUMIFS($C110:I110,$C$11:I$11,"Balance")=0, $D$993+SUM($B$8:L$8)-SUMIFS($C110:H110,$C$11:H$11,"Payment"),
L$8))</f>
        <v>0</v>
      </c>
      <c r="L110" s="66">
        <f t="shared" si="15"/>
        <v>0</v>
      </c>
      <c r="M110" s="47"/>
      <c r="N110" s="66">
        <f>IF(OR(AND((O109-$D$993-SUM($C$8:O$8)+SUMIFS($C110:K110,$C$11:K$11,"Payment"))&lt;=0,SUMIFS($C110:L110,$C$11:L$11,"Balance")=0,L110=0),O$8&gt;=O109),O109,
IF(SUMIFS($C110:L110,$C$11:L$11,"Balance")=0, $D$993+SUM($B$8:O$8)-SUMIFS($C110:K110,$C$11:K$11,"Payment"),
O$8))</f>
        <v>0</v>
      </c>
      <c r="O110" s="66">
        <f t="shared" si="16"/>
        <v>0</v>
      </c>
      <c r="P110" s="47"/>
      <c r="Q110" s="66">
        <f>IF(OR(AND((R109-$D$993-SUM($C$8:R$8)+SUMIFS($C110:N110,$C$11:N$11,"Payment"))&lt;=0,SUMIFS($C110:O110,$C$11:O$11,"Balance")=0,O110=0),R$8&gt;=R109),R109,
IF(SUMIFS($C110:O110,$C$11:O$11,"Balance")=0, $D$993+SUM($B$8:R$8)-SUMIFS($C110:N110,$C$11:N$11,"Payment"),
R$8))</f>
        <v>0</v>
      </c>
      <c r="R110" s="66">
        <f t="shared" si="17"/>
        <v>0</v>
      </c>
      <c r="S110" s="47"/>
      <c r="T110" s="66">
        <f>IF(OR(AND((U109-$D$993-SUM($C$8:U$8)+SUMIFS($C110:Q110,$C$11:Q$11,"Payment"))&lt;=0,SUMIFS($C110:R110,$C$11:R$11,"Balance")=0,R110=0),U$8&gt;=U109),U109,
IF(SUMIFS($C110:R110,$C$11:R$11,"Balance")=0, $D$993+SUM($B$8:U$8)-SUMIFS($C110:Q110,$C$11:Q$11,"Payment"),
U$8))</f>
        <v>0</v>
      </c>
      <c r="U110" s="66">
        <f t="shared" si="18"/>
        <v>0</v>
      </c>
      <c r="V110" s="47"/>
      <c r="W110" s="66">
        <f>IF(OR(AND((X109-$D$993-SUM($C$8:X$8)+SUMIFS($C110:T110,$C$11:T$11,"Payment"))&lt;=0,SUMIFS($C110:U110,$C$11:U$11,"Balance")=0,U110=0),X$8&gt;=X109),X109,
IF(SUMIFS($C110:U110,$C$11:U$11,"Balance")=0, $D$993+SUM($B$8:X$8)-SUMIFS($C110:T110,$C$11:T$11,"Payment"),
X$8))</f>
        <v>0</v>
      </c>
      <c r="X110" s="66">
        <f t="shared" si="19"/>
        <v>0</v>
      </c>
      <c r="Y110" s="47"/>
      <c r="Z110" s="66">
        <f>IF(OR(AND((AA109-$D$993-SUM($C$8:AA$8)+SUMIFS($C110:W110,$C$11:W$11,"Payment"))&lt;=0,SUMIFS($C110:X110,$C$11:X$11,"Balance")=0,X110=0),AA$8&gt;=AA109),AA109,
IF(SUMIFS($C110:X110,$C$11:X$11,"Balance")=0, $D$993+SUM($B$8:AA$8)-SUMIFS($C110:W110,$C$11:W$11,"Payment"),
AA$8))</f>
        <v>0</v>
      </c>
      <c r="AA110" s="66">
        <f t="shared" si="20"/>
        <v>0</v>
      </c>
      <c r="AB110" s="47"/>
      <c r="AC110" s="66">
        <f>IF(OR(AND((AD109-$D$993-SUM($C$8:AD$8)+SUMIFS($C110:Z110,$C$11:Z$11,"Payment"))&lt;=0,SUMIFS($C110:AA110,$C$11:AA$11,"Balance")=0,AA110=0),AD$8&gt;=AD109),AD109,
IF(SUMIFS($C110:AA110,$C$11:AA$11,"Balance")=0, $D$993+SUM($B$8:AD$8)-SUMIFS($C110:Z110,$C$11:Z$11,"Payment"),
AD$8))</f>
        <v>0</v>
      </c>
      <c r="AD110" s="66">
        <f t="shared" si="21"/>
        <v>0</v>
      </c>
      <c r="AE110" s="47"/>
      <c r="AF110" s="66">
        <f>IF(OR(AND((AG109-$D$993-SUM($C$8:AG$8)+SUMIFS($C110:AC110,$C$11:AC$11,"Payment"))&lt;=0,SUMIFS($C110:AD110,$C$11:AD$11,"Balance")=0,AD110=0),AG$8&gt;=AG109),AG109,
IF(SUMIFS($C110:AD110,$C$11:AD$11,"Balance")=0, $D$993+SUM($B$8:AG$8)-SUMIFS($C110:AC110,$C$11:AC$11,"Payment"),
AG$8))</f>
        <v>0</v>
      </c>
      <c r="AG110" s="66">
        <f t="shared" si="22"/>
        <v>0</v>
      </c>
      <c r="AH110" s="47"/>
      <c r="AI110" s="66">
        <f>IF(OR(AND((AJ109-$D$993-SUM($C$8:AJ$8)+SUMIFS($C110:AF110,$C$11:AF$11,"Payment"))&lt;=0,SUMIFS($C110:AG110,$C$11:AG$11,"Balance")=0,AG110=0),AJ$8&gt;=AJ109),AJ109,
IF(SUMIFS($C110:AG110,$C$11:AG$11,"Balance")=0, $D$993+SUM($B$8:AJ$8)-SUMIFS($C110:AF110,$C$11:AF$11,"Payment"),
AJ$8))</f>
        <v>0</v>
      </c>
      <c r="AJ110" s="66">
        <f t="shared" si="23"/>
        <v>0</v>
      </c>
      <c r="AK110" s="67"/>
    </row>
    <row r="111" spans="1:37" s="49" customFormat="1" ht="15.6">
      <c r="A111" s="65">
        <v>100</v>
      </c>
      <c r="B111" s="66">
        <f>IF(OR(AND((C110-$D$993-SUM($C$8:C$8))&lt;=0),C$8&gt;=C110),C110, C$8+$D$993)</f>
        <v>0</v>
      </c>
      <c r="C111" s="66">
        <f t="shared" si="12"/>
        <v>0</v>
      </c>
      <c r="D111" s="67"/>
      <c r="E111" s="66">
        <f>IF(OR(AND((F110-$D$993-SUM($C$8:F$8)+SUMIFS(B111:$C111,B$11:$C$11,"Payment"))&lt;=0,SUMIFS($C111:C111,$C$11:C$11,"Balance")=0,C111=0),F$8&gt;=F110),F110,
IF(SUMIFS($C111:C111,$C$11:C$11,"Balance")=0, $D$993+SUM($B$8:F$8)-SUMIFS(B111:$C111,B$11:$C$11,"Payment"),
F$8))</f>
        <v>0</v>
      </c>
      <c r="F111" s="66">
        <f t="shared" si="13"/>
        <v>0</v>
      </c>
      <c r="G111" s="67"/>
      <c r="H111" s="66">
        <f>IF(OR(AND((I110-$D$993-SUM($C$8:I$8)+SUMIFS($C111:E111,$C$11:E$11,"Payment"))&lt;=0,SUMIFS($C111:F111,$C$11:F$11,"Balance")=0,F111=0),I$8&gt;=I110),I110,
IF(SUMIFS($C111:F111,$C$11:F$11,"Balance")=0, $D$993+SUM($B$8:I$8)-SUMIFS($C111:E111,$C$11:E$11,"Payment"),
I$8))</f>
        <v>0</v>
      </c>
      <c r="I111" s="66">
        <f t="shared" si="14"/>
        <v>0</v>
      </c>
      <c r="J111" s="47"/>
      <c r="K111" s="66">
        <f>IF(OR(AND((L110-$D$993-SUM($C$8:L$8)+SUMIFS($C111:H111,$C$11:H$11,"Payment"))&lt;=0,SUMIFS($C111:I111,$C$11:I$11,"Balance")=0,I111=0),L$8&gt;=L110),L110,
IF(SUMIFS($C111:I111,$C$11:I$11,"Balance")=0, $D$993+SUM($B$8:L$8)-SUMIFS($C111:H111,$C$11:H$11,"Payment"),
L$8))</f>
        <v>0</v>
      </c>
      <c r="L111" s="66">
        <f t="shared" si="15"/>
        <v>0</v>
      </c>
      <c r="M111" s="47"/>
      <c r="N111" s="66">
        <f>IF(OR(AND((O110-$D$993-SUM($C$8:O$8)+SUMIFS($C111:K111,$C$11:K$11,"Payment"))&lt;=0,SUMIFS($C111:L111,$C$11:L$11,"Balance")=0,L111=0),O$8&gt;=O110),O110,
IF(SUMIFS($C111:L111,$C$11:L$11,"Balance")=0, $D$993+SUM($B$8:O$8)-SUMIFS($C111:K111,$C$11:K$11,"Payment"),
O$8))</f>
        <v>0</v>
      </c>
      <c r="O111" s="66">
        <f t="shared" si="16"/>
        <v>0</v>
      </c>
      <c r="P111" s="47"/>
      <c r="Q111" s="66">
        <f>IF(OR(AND((R110-$D$993-SUM($C$8:R$8)+SUMIFS($C111:N111,$C$11:N$11,"Payment"))&lt;=0,SUMIFS($C111:O111,$C$11:O$11,"Balance")=0,O111=0),R$8&gt;=R110),R110,
IF(SUMIFS($C111:O111,$C$11:O$11,"Balance")=0, $D$993+SUM($B$8:R$8)-SUMIFS($C111:N111,$C$11:N$11,"Payment"),
R$8))</f>
        <v>0</v>
      </c>
      <c r="R111" s="66">
        <f t="shared" si="17"/>
        <v>0</v>
      </c>
      <c r="S111" s="47"/>
      <c r="T111" s="66">
        <f>IF(OR(AND((U110-$D$993-SUM($C$8:U$8)+SUMIFS($C111:Q111,$C$11:Q$11,"Payment"))&lt;=0,SUMIFS($C111:R111,$C$11:R$11,"Balance")=0,R111=0),U$8&gt;=U110),U110,
IF(SUMIFS($C111:R111,$C$11:R$11,"Balance")=0, $D$993+SUM($B$8:U$8)-SUMIFS($C111:Q111,$C$11:Q$11,"Payment"),
U$8))</f>
        <v>0</v>
      </c>
      <c r="U111" s="66">
        <f t="shared" si="18"/>
        <v>0</v>
      </c>
      <c r="V111" s="47"/>
      <c r="W111" s="66">
        <f>IF(OR(AND((X110-$D$993-SUM($C$8:X$8)+SUMIFS($C111:T111,$C$11:T$11,"Payment"))&lt;=0,SUMIFS($C111:U111,$C$11:U$11,"Balance")=0,U111=0),X$8&gt;=X110),X110,
IF(SUMIFS($C111:U111,$C$11:U$11,"Balance")=0, $D$993+SUM($B$8:X$8)-SUMIFS($C111:T111,$C$11:T$11,"Payment"),
X$8))</f>
        <v>0</v>
      </c>
      <c r="X111" s="66">
        <f t="shared" si="19"/>
        <v>0</v>
      </c>
      <c r="Y111" s="47"/>
      <c r="Z111" s="66">
        <f>IF(OR(AND((AA110-$D$993-SUM($C$8:AA$8)+SUMIFS($C111:W111,$C$11:W$11,"Payment"))&lt;=0,SUMIFS($C111:X111,$C$11:X$11,"Balance")=0,X111=0),AA$8&gt;=AA110),AA110,
IF(SUMIFS($C111:X111,$C$11:X$11,"Balance")=0, $D$993+SUM($B$8:AA$8)-SUMIFS($C111:W111,$C$11:W$11,"Payment"),
AA$8))</f>
        <v>0</v>
      </c>
      <c r="AA111" s="66">
        <f t="shared" si="20"/>
        <v>0</v>
      </c>
      <c r="AB111" s="47"/>
      <c r="AC111" s="66">
        <f>IF(OR(AND((AD110-$D$993-SUM($C$8:AD$8)+SUMIFS($C111:Z111,$C$11:Z$11,"Payment"))&lt;=0,SUMIFS($C111:AA111,$C$11:AA$11,"Balance")=0,AA111=0),AD$8&gt;=AD110),AD110,
IF(SUMIFS($C111:AA111,$C$11:AA$11,"Balance")=0, $D$993+SUM($B$8:AD$8)-SUMIFS($C111:Z111,$C$11:Z$11,"Payment"),
AD$8))</f>
        <v>0</v>
      </c>
      <c r="AD111" s="66">
        <f t="shared" si="21"/>
        <v>0</v>
      </c>
      <c r="AE111" s="47"/>
      <c r="AF111" s="66">
        <f>IF(OR(AND((AG110-$D$993-SUM($C$8:AG$8)+SUMIFS($C111:AC111,$C$11:AC$11,"Payment"))&lt;=0,SUMIFS($C111:AD111,$C$11:AD$11,"Balance")=0,AD111=0),AG$8&gt;=AG110),AG110,
IF(SUMIFS($C111:AD111,$C$11:AD$11,"Balance")=0, $D$993+SUM($B$8:AG$8)-SUMIFS($C111:AC111,$C$11:AC$11,"Payment"),
AG$8))</f>
        <v>0</v>
      </c>
      <c r="AG111" s="66">
        <f t="shared" si="22"/>
        <v>0</v>
      </c>
      <c r="AH111" s="47"/>
      <c r="AI111" s="66">
        <f>IF(OR(AND((AJ110-$D$993-SUM($C$8:AJ$8)+SUMIFS($C111:AF111,$C$11:AF$11,"Payment"))&lt;=0,SUMIFS($C111:AG111,$C$11:AG$11,"Balance")=0,AG111=0),AJ$8&gt;=AJ110),AJ110,
IF(SUMIFS($C111:AG111,$C$11:AG$11,"Balance")=0, $D$993+SUM($B$8:AJ$8)-SUMIFS($C111:AF111,$C$11:AF$11,"Payment"),
AJ$8))</f>
        <v>0</v>
      </c>
      <c r="AJ111" s="66">
        <f t="shared" si="23"/>
        <v>0</v>
      </c>
      <c r="AK111" s="67"/>
    </row>
    <row r="112" spans="1:37" s="49" customFormat="1" ht="15.6">
      <c r="A112" s="65">
        <v>101</v>
      </c>
      <c r="B112" s="66">
        <f>IF(OR(AND((C111-$D$993-SUM($C$8:C$8))&lt;=0),C$8&gt;=C111),C111, C$8+$D$993)</f>
        <v>0</v>
      </c>
      <c r="C112" s="66">
        <f t="shared" si="12"/>
        <v>0</v>
      </c>
      <c r="D112" s="67"/>
      <c r="E112" s="66">
        <f>IF(OR(AND((F111-$D$993-SUM($C$8:F$8)+SUMIFS(B112:$C112,B$11:$C$11,"Payment"))&lt;=0,SUMIFS($C112:C112,$C$11:C$11,"Balance")=0,C112=0),F$8&gt;=F111),F111,
IF(SUMIFS($C112:C112,$C$11:C$11,"Balance")=0, $D$993+SUM($B$8:F$8)-SUMIFS(B112:$C112,B$11:$C$11,"Payment"),
F$8))</f>
        <v>0</v>
      </c>
      <c r="F112" s="66">
        <f t="shared" si="13"/>
        <v>0</v>
      </c>
      <c r="G112" s="67"/>
      <c r="H112" s="66">
        <f>IF(OR(AND((I111-$D$993-SUM($C$8:I$8)+SUMIFS($C112:E112,$C$11:E$11,"Payment"))&lt;=0,SUMIFS($C112:F112,$C$11:F$11,"Balance")=0,F112=0),I$8&gt;=I111),I111,
IF(SUMIFS($C112:F112,$C$11:F$11,"Balance")=0, $D$993+SUM($B$8:I$8)-SUMIFS($C112:E112,$C$11:E$11,"Payment"),
I$8))</f>
        <v>0</v>
      </c>
      <c r="I112" s="66">
        <f t="shared" si="14"/>
        <v>0</v>
      </c>
      <c r="J112" s="47"/>
      <c r="K112" s="66">
        <f>IF(OR(AND((L111-$D$993-SUM($C$8:L$8)+SUMIFS($C112:H112,$C$11:H$11,"Payment"))&lt;=0,SUMIFS($C112:I112,$C$11:I$11,"Balance")=0,I112=0),L$8&gt;=L111),L111,
IF(SUMIFS($C112:I112,$C$11:I$11,"Balance")=0, $D$993+SUM($B$8:L$8)-SUMIFS($C112:H112,$C$11:H$11,"Payment"),
L$8))</f>
        <v>0</v>
      </c>
      <c r="L112" s="66">
        <f t="shared" si="15"/>
        <v>0</v>
      </c>
      <c r="M112" s="47"/>
      <c r="N112" s="66">
        <f>IF(OR(AND((O111-$D$993-SUM($C$8:O$8)+SUMIFS($C112:K112,$C$11:K$11,"Payment"))&lt;=0,SUMIFS($C112:L112,$C$11:L$11,"Balance")=0,L112=0),O$8&gt;=O111),O111,
IF(SUMIFS($C112:L112,$C$11:L$11,"Balance")=0, $D$993+SUM($B$8:O$8)-SUMIFS($C112:K112,$C$11:K$11,"Payment"),
O$8))</f>
        <v>0</v>
      </c>
      <c r="O112" s="66">
        <f t="shared" si="16"/>
        <v>0</v>
      </c>
      <c r="P112" s="47"/>
      <c r="Q112" s="66">
        <f>IF(OR(AND((R111-$D$993-SUM($C$8:R$8)+SUMIFS($C112:N112,$C$11:N$11,"Payment"))&lt;=0,SUMIFS($C112:O112,$C$11:O$11,"Balance")=0,O112=0),R$8&gt;=R111),R111,
IF(SUMIFS($C112:O112,$C$11:O$11,"Balance")=0, $D$993+SUM($B$8:R$8)-SUMIFS($C112:N112,$C$11:N$11,"Payment"),
R$8))</f>
        <v>0</v>
      </c>
      <c r="R112" s="66">
        <f t="shared" si="17"/>
        <v>0</v>
      </c>
      <c r="S112" s="47"/>
      <c r="T112" s="66">
        <f>IF(OR(AND((U111-$D$993-SUM($C$8:U$8)+SUMIFS($C112:Q112,$C$11:Q$11,"Payment"))&lt;=0,SUMIFS($C112:R112,$C$11:R$11,"Balance")=0,R112=0),U$8&gt;=U111),U111,
IF(SUMIFS($C112:R112,$C$11:R$11,"Balance")=0, $D$993+SUM($B$8:U$8)-SUMIFS($C112:Q112,$C$11:Q$11,"Payment"),
U$8))</f>
        <v>0</v>
      </c>
      <c r="U112" s="66">
        <f t="shared" si="18"/>
        <v>0</v>
      </c>
      <c r="V112" s="47"/>
      <c r="W112" s="66">
        <f>IF(OR(AND((X111-$D$993-SUM($C$8:X$8)+SUMIFS($C112:T112,$C$11:T$11,"Payment"))&lt;=0,SUMIFS($C112:U112,$C$11:U$11,"Balance")=0,U112=0),X$8&gt;=X111),X111,
IF(SUMIFS($C112:U112,$C$11:U$11,"Balance")=0, $D$993+SUM($B$8:X$8)-SUMIFS($C112:T112,$C$11:T$11,"Payment"),
X$8))</f>
        <v>0</v>
      </c>
      <c r="X112" s="66">
        <f t="shared" si="19"/>
        <v>0</v>
      </c>
      <c r="Y112" s="47"/>
      <c r="Z112" s="66">
        <f>IF(OR(AND((AA111-$D$993-SUM($C$8:AA$8)+SUMIFS($C112:W112,$C$11:W$11,"Payment"))&lt;=0,SUMIFS($C112:X112,$C$11:X$11,"Balance")=0,X112=0),AA$8&gt;=AA111),AA111,
IF(SUMIFS($C112:X112,$C$11:X$11,"Balance")=0, $D$993+SUM($B$8:AA$8)-SUMIFS($C112:W112,$C$11:W$11,"Payment"),
AA$8))</f>
        <v>0</v>
      </c>
      <c r="AA112" s="66">
        <f t="shared" si="20"/>
        <v>0</v>
      </c>
      <c r="AB112" s="47"/>
      <c r="AC112" s="66">
        <f>IF(OR(AND((AD111-$D$993-SUM($C$8:AD$8)+SUMIFS($C112:Z112,$C$11:Z$11,"Payment"))&lt;=0,SUMIFS($C112:AA112,$C$11:AA$11,"Balance")=0,AA112=0),AD$8&gt;=AD111),AD111,
IF(SUMIFS($C112:AA112,$C$11:AA$11,"Balance")=0, $D$993+SUM($B$8:AD$8)-SUMIFS($C112:Z112,$C$11:Z$11,"Payment"),
AD$8))</f>
        <v>0</v>
      </c>
      <c r="AD112" s="66">
        <f t="shared" si="21"/>
        <v>0</v>
      </c>
      <c r="AE112" s="47"/>
      <c r="AF112" s="66">
        <f>IF(OR(AND((AG111-$D$993-SUM($C$8:AG$8)+SUMIFS($C112:AC112,$C$11:AC$11,"Payment"))&lt;=0,SUMIFS($C112:AD112,$C$11:AD$11,"Balance")=0,AD112=0),AG$8&gt;=AG111),AG111,
IF(SUMIFS($C112:AD112,$C$11:AD$11,"Balance")=0, $D$993+SUM($B$8:AG$8)-SUMIFS($C112:AC112,$C$11:AC$11,"Payment"),
AG$8))</f>
        <v>0</v>
      </c>
      <c r="AG112" s="66">
        <f t="shared" si="22"/>
        <v>0</v>
      </c>
      <c r="AH112" s="47"/>
      <c r="AI112" s="66">
        <f>IF(OR(AND((AJ111-$D$993-SUM($C$8:AJ$8)+SUMIFS($C112:AF112,$C$11:AF$11,"Payment"))&lt;=0,SUMIFS($C112:AG112,$C$11:AG$11,"Balance")=0,AG112=0),AJ$8&gt;=AJ111),AJ111,
IF(SUMIFS($C112:AG112,$C$11:AG$11,"Balance")=0, $D$993+SUM($B$8:AJ$8)-SUMIFS($C112:AF112,$C$11:AF$11,"Payment"),
AJ$8))</f>
        <v>0</v>
      </c>
      <c r="AJ112" s="66">
        <f t="shared" si="23"/>
        <v>0</v>
      </c>
      <c r="AK112" s="67"/>
    </row>
    <row r="113" spans="1:37" s="49" customFormat="1" ht="15.6">
      <c r="A113" s="65">
        <v>102</v>
      </c>
      <c r="B113" s="66">
        <f>IF(OR(AND((C112-$D$993-SUM($C$8:C$8))&lt;=0),C$8&gt;=C112),C112, C$8+$D$993)</f>
        <v>0</v>
      </c>
      <c r="C113" s="66">
        <f t="shared" si="12"/>
        <v>0</v>
      </c>
      <c r="D113" s="67"/>
      <c r="E113" s="66">
        <f>IF(OR(AND((F112-$D$993-SUM($C$8:F$8)+SUMIFS(B113:$C113,B$11:$C$11,"Payment"))&lt;=0,SUMIFS($C113:C113,$C$11:C$11,"Balance")=0,C113=0),F$8&gt;=F112),F112,
IF(SUMIFS($C113:C113,$C$11:C$11,"Balance")=0, $D$993+SUM($B$8:F$8)-SUMIFS(B113:$C113,B$11:$C$11,"Payment"),
F$8))</f>
        <v>0</v>
      </c>
      <c r="F113" s="66">
        <f t="shared" si="13"/>
        <v>0</v>
      </c>
      <c r="G113" s="67"/>
      <c r="H113" s="66">
        <f>IF(OR(AND((I112-$D$993-SUM($C$8:I$8)+SUMIFS($C113:E113,$C$11:E$11,"Payment"))&lt;=0,SUMIFS($C113:F113,$C$11:F$11,"Balance")=0,F113=0),I$8&gt;=I112),I112,
IF(SUMIFS($C113:F113,$C$11:F$11,"Balance")=0, $D$993+SUM($B$8:I$8)-SUMIFS($C113:E113,$C$11:E$11,"Payment"),
I$8))</f>
        <v>0</v>
      </c>
      <c r="I113" s="66">
        <f t="shared" si="14"/>
        <v>0</v>
      </c>
      <c r="J113" s="47"/>
      <c r="K113" s="66">
        <f>IF(OR(AND((L112-$D$993-SUM($C$8:L$8)+SUMIFS($C113:H113,$C$11:H$11,"Payment"))&lt;=0,SUMIFS($C113:I113,$C$11:I$11,"Balance")=0,I113=0),L$8&gt;=L112),L112,
IF(SUMIFS($C113:I113,$C$11:I$11,"Balance")=0, $D$993+SUM($B$8:L$8)-SUMIFS($C113:H113,$C$11:H$11,"Payment"),
L$8))</f>
        <v>0</v>
      </c>
      <c r="L113" s="66">
        <f t="shared" si="15"/>
        <v>0</v>
      </c>
      <c r="M113" s="47"/>
      <c r="N113" s="66">
        <f>IF(OR(AND((O112-$D$993-SUM($C$8:O$8)+SUMIFS($C113:K113,$C$11:K$11,"Payment"))&lt;=0,SUMIFS($C113:L113,$C$11:L$11,"Balance")=0,L113=0),O$8&gt;=O112),O112,
IF(SUMIFS($C113:L113,$C$11:L$11,"Balance")=0, $D$993+SUM($B$8:O$8)-SUMIFS($C113:K113,$C$11:K$11,"Payment"),
O$8))</f>
        <v>0</v>
      </c>
      <c r="O113" s="66">
        <f t="shared" si="16"/>
        <v>0</v>
      </c>
      <c r="P113" s="47"/>
      <c r="Q113" s="66">
        <f>IF(OR(AND((R112-$D$993-SUM($C$8:R$8)+SUMIFS($C113:N113,$C$11:N$11,"Payment"))&lt;=0,SUMIFS($C113:O113,$C$11:O$11,"Balance")=0,O113=0),R$8&gt;=R112),R112,
IF(SUMIFS($C113:O113,$C$11:O$11,"Balance")=0, $D$993+SUM($B$8:R$8)-SUMIFS($C113:N113,$C$11:N$11,"Payment"),
R$8))</f>
        <v>0</v>
      </c>
      <c r="R113" s="66">
        <f t="shared" si="17"/>
        <v>0</v>
      </c>
      <c r="S113" s="47"/>
      <c r="T113" s="66">
        <f>IF(OR(AND((U112-$D$993-SUM($C$8:U$8)+SUMIFS($C113:Q113,$C$11:Q$11,"Payment"))&lt;=0,SUMIFS($C113:R113,$C$11:R$11,"Balance")=0,R113=0),U$8&gt;=U112),U112,
IF(SUMIFS($C113:R113,$C$11:R$11,"Balance")=0, $D$993+SUM($B$8:U$8)-SUMIFS($C113:Q113,$C$11:Q$11,"Payment"),
U$8))</f>
        <v>0</v>
      </c>
      <c r="U113" s="66">
        <f t="shared" si="18"/>
        <v>0</v>
      </c>
      <c r="V113" s="47"/>
      <c r="W113" s="66">
        <f>IF(OR(AND((X112-$D$993-SUM($C$8:X$8)+SUMIFS($C113:T113,$C$11:T$11,"Payment"))&lt;=0,SUMIFS($C113:U113,$C$11:U$11,"Balance")=0,U113=0),X$8&gt;=X112),X112,
IF(SUMIFS($C113:U113,$C$11:U$11,"Balance")=0, $D$993+SUM($B$8:X$8)-SUMIFS($C113:T113,$C$11:T$11,"Payment"),
X$8))</f>
        <v>0</v>
      </c>
      <c r="X113" s="66">
        <f t="shared" si="19"/>
        <v>0</v>
      </c>
      <c r="Y113" s="47"/>
      <c r="Z113" s="66">
        <f>IF(OR(AND((AA112-$D$993-SUM($C$8:AA$8)+SUMIFS($C113:W113,$C$11:W$11,"Payment"))&lt;=0,SUMIFS($C113:X113,$C$11:X$11,"Balance")=0,X113=0),AA$8&gt;=AA112),AA112,
IF(SUMIFS($C113:X113,$C$11:X$11,"Balance")=0, $D$993+SUM($B$8:AA$8)-SUMIFS($C113:W113,$C$11:W$11,"Payment"),
AA$8))</f>
        <v>0</v>
      </c>
      <c r="AA113" s="66">
        <f t="shared" si="20"/>
        <v>0</v>
      </c>
      <c r="AB113" s="47"/>
      <c r="AC113" s="66">
        <f>IF(OR(AND((AD112-$D$993-SUM($C$8:AD$8)+SUMIFS($C113:Z113,$C$11:Z$11,"Payment"))&lt;=0,SUMIFS($C113:AA113,$C$11:AA$11,"Balance")=0,AA113=0),AD$8&gt;=AD112),AD112,
IF(SUMIFS($C113:AA113,$C$11:AA$11,"Balance")=0, $D$993+SUM($B$8:AD$8)-SUMIFS($C113:Z113,$C$11:Z$11,"Payment"),
AD$8))</f>
        <v>0</v>
      </c>
      <c r="AD113" s="66">
        <f t="shared" si="21"/>
        <v>0</v>
      </c>
      <c r="AE113" s="47"/>
      <c r="AF113" s="66">
        <f>IF(OR(AND((AG112-$D$993-SUM($C$8:AG$8)+SUMIFS($C113:AC113,$C$11:AC$11,"Payment"))&lt;=0,SUMIFS($C113:AD113,$C$11:AD$11,"Balance")=0,AD113=0),AG$8&gt;=AG112),AG112,
IF(SUMIFS($C113:AD113,$C$11:AD$11,"Balance")=0, $D$993+SUM($B$8:AG$8)-SUMIFS($C113:AC113,$C$11:AC$11,"Payment"),
AG$8))</f>
        <v>0</v>
      </c>
      <c r="AG113" s="66">
        <f t="shared" si="22"/>
        <v>0</v>
      </c>
      <c r="AH113" s="47"/>
      <c r="AI113" s="66">
        <f>IF(OR(AND((AJ112-$D$993-SUM($C$8:AJ$8)+SUMIFS($C113:AF113,$C$11:AF$11,"Payment"))&lt;=0,SUMIFS($C113:AG113,$C$11:AG$11,"Balance")=0,AG113=0),AJ$8&gt;=AJ112),AJ112,
IF(SUMIFS($C113:AG113,$C$11:AG$11,"Balance")=0, $D$993+SUM($B$8:AJ$8)-SUMIFS($C113:AF113,$C$11:AF$11,"Payment"),
AJ$8))</f>
        <v>0</v>
      </c>
      <c r="AJ113" s="66">
        <f t="shared" si="23"/>
        <v>0</v>
      </c>
      <c r="AK113" s="67"/>
    </row>
    <row r="114" spans="1:37" s="49" customFormat="1" ht="15.6">
      <c r="A114" s="65">
        <v>103</v>
      </c>
      <c r="B114" s="66">
        <f>IF(OR(AND((C113-$D$993-SUM($C$8:C$8))&lt;=0),C$8&gt;=C113),C113, C$8+$D$993)</f>
        <v>0</v>
      </c>
      <c r="C114" s="66">
        <f t="shared" si="12"/>
        <v>0</v>
      </c>
      <c r="D114" s="67"/>
      <c r="E114" s="66">
        <f>IF(OR(AND((F113-$D$993-SUM($C$8:F$8)+SUMIFS(B114:$C114,B$11:$C$11,"Payment"))&lt;=0,SUMIFS($C114:C114,$C$11:C$11,"Balance")=0,C114=0),F$8&gt;=F113),F113,
IF(SUMIFS($C114:C114,$C$11:C$11,"Balance")=0, $D$993+SUM($B$8:F$8)-SUMIFS(B114:$C114,B$11:$C$11,"Payment"),
F$8))</f>
        <v>0</v>
      </c>
      <c r="F114" s="66">
        <f t="shared" si="13"/>
        <v>0</v>
      </c>
      <c r="G114" s="67"/>
      <c r="H114" s="66">
        <f>IF(OR(AND((I113-$D$993-SUM($C$8:I$8)+SUMIFS($C114:E114,$C$11:E$11,"Payment"))&lt;=0,SUMIFS($C114:F114,$C$11:F$11,"Balance")=0,F114=0),I$8&gt;=I113),I113,
IF(SUMIFS($C114:F114,$C$11:F$11,"Balance")=0, $D$993+SUM($B$8:I$8)-SUMIFS($C114:E114,$C$11:E$11,"Payment"),
I$8))</f>
        <v>0</v>
      </c>
      <c r="I114" s="66">
        <f t="shared" si="14"/>
        <v>0</v>
      </c>
      <c r="J114" s="47"/>
      <c r="K114" s="66">
        <f>IF(OR(AND((L113-$D$993-SUM($C$8:L$8)+SUMIFS($C114:H114,$C$11:H$11,"Payment"))&lt;=0,SUMIFS($C114:I114,$C$11:I$11,"Balance")=0,I114=0),L$8&gt;=L113),L113,
IF(SUMIFS($C114:I114,$C$11:I$11,"Balance")=0, $D$993+SUM($B$8:L$8)-SUMIFS($C114:H114,$C$11:H$11,"Payment"),
L$8))</f>
        <v>0</v>
      </c>
      <c r="L114" s="66">
        <f t="shared" si="15"/>
        <v>0</v>
      </c>
      <c r="M114" s="47"/>
      <c r="N114" s="66">
        <f>IF(OR(AND((O113-$D$993-SUM($C$8:O$8)+SUMIFS($C114:K114,$C$11:K$11,"Payment"))&lt;=0,SUMIFS($C114:L114,$C$11:L$11,"Balance")=0,L114=0),O$8&gt;=O113),O113,
IF(SUMIFS($C114:L114,$C$11:L$11,"Balance")=0, $D$993+SUM($B$8:O$8)-SUMIFS($C114:K114,$C$11:K$11,"Payment"),
O$8))</f>
        <v>0</v>
      </c>
      <c r="O114" s="66">
        <f t="shared" si="16"/>
        <v>0</v>
      </c>
      <c r="P114" s="47"/>
      <c r="Q114" s="66">
        <f>IF(OR(AND((R113-$D$993-SUM($C$8:R$8)+SUMIFS($C114:N114,$C$11:N$11,"Payment"))&lt;=0,SUMIFS($C114:O114,$C$11:O$11,"Balance")=0,O114=0),R$8&gt;=R113),R113,
IF(SUMIFS($C114:O114,$C$11:O$11,"Balance")=0, $D$993+SUM($B$8:R$8)-SUMIFS($C114:N114,$C$11:N$11,"Payment"),
R$8))</f>
        <v>0</v>
      </c>
      <c r="R114" s="66">
        <f t="shared" si="17"/>
        <v>0</v>
      </c>
      <c r="S114" s="47"/>
      <c r="T114" s="66">
        <f>IF(OR(AND((U113-$D$993-SUM($C$8:U$8)+SUMIFS($C114:Q114,$C$11:Q$11,"Payment"))&lt;=0,SUMIFS($C114:R114,$C$11:R$11,"Balance")=0,R114=0),U$8&gt;=U113),U113,
IF(SUMIFS($C114:R114,$C$11:R$11,"Balance")=0, $D$993+SUM($B$8:U$8)-SUMIFS($C114:Q114,$C$11:Q$11,"Payment"),
U$8))</f>
        <v>0</v>
      </c>
      <c r="U114" s="66">
        <f t="shared" si="18"/>
        <v>0</v>
      </c>
      <c r="V114" s="47"/>
      <c r="W114" s="66">
        <f>IF(OR(AND((X113-$D$993-SUM($C$8:X$8)+SUMIFS($C114:T114,$C$11:T$11,"Payment"))&lt;=0,SUMIFS($C114:U114,$C$11:U$11,"Balance")=0,U114=0),X$8&gt;=X113),X113,
IF(SUMIFS($C114:U114,$C$11:U$11,"Balance")=0, $D$993+SUM($B$8:X$8)-SUMIFS($C114:T114,$C$11:T$11,"Payment"),
X$8))</f>
        <v>0</v>
      </c>
      <c r="X114" s="66">
        <f t="shared" si="19"/>
        <v>0</v>
      </c>
      <c r="Y114" s="47"/>
      <c r="Z114" s="66">
        <f>IF(OR(AND((AA113-$D$993-SUM($C$8:AA$8)+SUMIFS($C114:W114,$C$11:W$11,"Payment"))&lt;=0,SUMIFS($C114:X114,$C$11:X$11,"Balance")=0,X114=0),AA$8&gt;=AA113),AA113,
IF(SUMIFS($C114:X114,$C$11:X$11,"Balance")=0, $D$993+SUM($B$8:AA$8)-SUMIFS($C114:W114,$C$11:W$11,"Payment"),
AA$8))</f>
        <v>0</v>
      </c>
      <c r="AA114" s="66">
        <f t="shared" si="20"/>
        <v>0</v>
      </c>
      <c r="AB114" s="47"/>
      <c r="AC114" s="66">
        <f>IF(OR(AND((AD113-$D$993-SUM($C$8:AD$8)+SUMIFS($C114:Z114,$C$11:Z$11,"Payment"))&lt;=0,SUMIFS($C114:AA114,$C$11:AA$11,"Balance")=0,AA114=0),AD$8&gt;=AD113),AD113,
IF(SUMIFS($C114:AA114,$C$11:AA$11,"Balance")=0, $D$993+SUM($B$8:AD$8)-SUMIFS($C114:Z114,$C$11:Z$11,"Payment"),
AD$8))</f>
        <v>0</v>
      </c>
      <c r="AD114" s="66">
        <f t="shared" si="21"/>
        <v>0</v>
      </c>
      <c r="AE114" s="47"/>
      <c r="AF114" s="66">
        <f>IF(OR(AND((AG113-$D$993-SUM($C$8:AG$8)+SUMIFS($C114:AC114,$C$11:AC$11,"Payment"))&lt;=0,SUMIFS($C114:AD114,$C$11:AD$11,"Balance")=0,AD114=0),AG$8&gt;=AG113),AG113,
IF(SUMIFS($C114:AD114,$C$11:AD$11,"Balance")=0, $D$993+SUM($B$8:AG$8)-SUMIFS($C114:AC114,$C$11:AC$11,"Payment"),
AG$8))</f>
        <v>0</v>
      </c>
      <c r="AG114" s="66">
        <f t="shared" si="22"/>
        <v>0</v>
      </c>
      <c r="AH114" s="47"/>
      <c r="AI114" s="66">
        <f>IF(OR(AND((AJ113-$D$993-SUM($C$8:AJ$8)+SUMIFS($C114:AF114,$C$11:AF$11,"Payment"))&lt;=0,SUMIFS($C114:AG114,$C$11:AG$11,"Balance")=0,AG114=0),AJ$8&gt;=AJ113),AJ113,
IF(SUMIFS($C114:AG114,$C$11:AG$11,"Balance")=0, $D$993+SUM($B$8:AJ$8)-SUMIFS($C114:AF114,$C$11:AF$11,"Payment"),
AJ$8))</f>
        <v>0</v>
      </c>
      <c r="AJ114" s="66">
        <f t="shared" si="23"/>
        <v>0</v>
      </c>
      <c r="AK114" s="67"/>
    </row>
    <row r="115" spans="1:37" s="49" customFormat="1" ht="15.6">
      <c r="A115" s="65">
        <v>104</v>
      </c>
      <c r="B115" s="66">
        <f>IF(OR(AND((C114-$D$993-SUM($C$8:C$8))&lt;=0),C$8&gt;=C114),C114, C$8+$D$993)</f>
        <v>0</v>
      </c>
      <c r="C115" s="66">
        <f t="shared" si="12"/>
        <v>0</v>
      </c>
      <c r="D115" s="67"/>
      <c r="E115" s="66">
        <f>IF(OR(AND((F114-$D$993-SUM($C$8:F$8)+SUMIFS(B115:$C115,B$11:$C$11,"Payment"))&lt;=0,SUMIFS($C115:C115,$C$11:C$11,"Balance")=0,C115=0),F$8&gt;=F114),F114,
IF(SUMIFS($C115:C115,$C$11:C$11,"Balance")=0, $D$993+SUM($B$8:F$8)-SUMIFS(B115:$C115,B$11:$C$11,"Payment"),
F$8))</f>
        <v>0</v>
      </c>
      <c r="F115" s="66">
        <f t="shared" si="13"/>
        <v>0</v>
      </c>
      <c r="G115" s="67"/>
      <c r="H115" s="66">
        <f>IF(OR(AND((I114-$D$993-SUM($C$8:I$8)+SUMIFS($C115:E115,$C$11:E$11,"Payment"))&lt;=0,SUMIFS($C115:F115,$C$11:F$11,"Balance")=0,F115=0),I$8&gt;=I114),I114,
IF(SUMIFS($C115:F115,$C$11:F$11,"Balance")=0, $D$993+SUM($B$8:I$8)-SUMIFS($C115:E115,$C$11:E$11,"Payment"),
I$8))</f>
        <v>0</v>
      </c>
      <c r="I115" s="66">
        <f t="shared" si="14"/>
        <v>0</v>
      </c>
      <c r="J115" s="47"/>
      <c r="K115" s="66">
        <f>IF(OR(AND((L114-$D$993-SUM($C$8:L$8)+SUMIFS($C115:H115,$C$11:H$11,"Payment"))&lt;=0,SUMIFS($C115:I115,$C$11:I$11,"Balance")=0,I115=0),L$8&gt;=L114),L114,
IF(SUMIFS($C115:I115,$C$11:I$11,"Balance")=0, $D$993+SUM($B$8:L$8)-SUMIFS($C115:H115,$C$11:H$11,"Payment"),
L$8))</f>
        <v>0</v>
      </c>
      <c r="L115" s="66">
        <f t="shared" si="15"/>
        <v>0</v>
      </c>
      <c r="M115" s="47"/>
      <c r="N115" s="66">
        <f>IF(OR(AND((O114-$D$993-SUM($C$8:O$8)+SUMIFS($C115:K115,$C$11:K$11,"Payment"))&lt;=0,SUMIFS($C115:L115,$C$11:L$11,"Balance")=0,L115=0),O$8&gt;=O114),O114,
IF(SUMIFS($C115:L115,$C$11:L$11,"Balance")=0, $D$993+SUM($B$8:O$8)-SUMIFS($C115:K115,$C$11:K$11,"Payment"),
O$8))</f>
        <v>0</v>
      </c>
      <c r="O115" s="66">
        <f t="shared" si="16"/>
        <v>0</v>
      </c>
      <c r="P115" s="47"/>
      <c r="Q115" s="66">
        <f>IF(OR(AND((R114-$D$993-SUM($C$8:R$8)+SUMIFS($C115:N115,$C$11:N$11,"Payment"))&lt;=0,SUMIFS($C115:O115,$C$11:O$11,"Balance")=0,O115=0),R$8&gt;=R114),R114,
IF(SUMIFS($C115:O115,$C$11:O$11,"Balance")=0, $D$993+SUM($B$8:R$8)-SUMIFS($C115:N115,$C$11:N$11,"Payment"),
R$8))</f>
        <v>0</v>
      </c>
      <c r="R115" s="66">
        <f t="shared" si="17"/>
        <v>0</v>
      </c>
      <c r="S115" s="47"/>
      <c r="T115" s="66">
        <f>IF(OR(AND((U114-$D$993-SUM($C$8:U$8)+SUMIFS($C115:Q115,$C$11:Q$11,"Payment"))&lt;=0,SUMIFS($C115:R115,$C$11:R$11,"Balance")=0,R115=0),U$8&gt;=U114),U114,
IF(SUMIFS($C115:R115,$C$11:R$11,"Balance")=0, $D$993+SUM($B$8:U$8)-SUMIFS($C115:Q115,$C$11:Q$11,"Payment"),
U$8))</f>
        <v>0</v>
      </c>
      <c r="U115" s="66">
        <f t="shared" si="18"/>
        <v>0</v>
      </c>
      <c r="V115" s="47"/>
      <c r="W115" s="66">
        <f>IF(OR(AND((X114-$D$993-SUM($C$8:X$8)+SUMIFS($C115:T115,$C$11:T$11,"Payment"))&lt;=0,SUMIFS($C115:U115,$C$11:U$11,"Balance")=0,U115=0),X$8&gt;=X114),X114,
IF(SUMIFS($C115:U115,$C$11:U$11,"Balance")=0, $D$993+SUM($B$8:X$8)-SUMIFS($C115:T115,$C$11:T$11,"Payment"),
X$8))</f>
        <v>0</v>
      </c>
      <c r="X115" s="66">
        <f t="shared" si="19"/>
        <v>0</v>
      </c>
      <c r="Y115" s="47"/>
      <c r="Z115" s="66">
        <f>IF(OR(AND((AA114-$D$993-SUM($C$8:AA$8)+SUMIFS($C115:W115,$C$11:W$11,"Payment"))&lt;=0,SUMIFS($C115:X115,$C$11:X$11,"Balance")=0,X115=0),AA$8&gt;=AA114),AA114,
IF(SUMIFS($C115:X115,$C$11:X$11,"Balance")=0, $D$993+SUM($B$8:AA$8)-SUMIFS($C115:W115,$C$11:W$11,"Payment"),
AA$8))</f>
        <v>0</v>
      </c>
      <c r="AA115" s="66">
        <f t="shared" si="20"/>
        <v>0</v>
      </c>
      <c r="AB115" s="47"/>
      <c r="AC115" s="66">
        <f>IF(OR(AND((AD114-$D$993-SUM($C$8:AD$8)+SUMIFS($C115:Z115,$C$11:Z$11,"Payment"))&lt;=0,SUMIFS($C115:AA115,$C$11:AA$11,"Balance")=0,AA115=0),AD$8&gt;=AD114),AD114,
IF(SUMIFS($C115:AA115,$C$11:AA$11,"Balance")=0, $D$993+SUM($B$8:AD$8)-SUMIFS($C115:Z115,$C$11:Z$11,"Payment"),
AD$8))</f>
        <v>0</v>
      </c>
      <c r="AD115" s="66">
        <f t="shared" si="21"/>
        <v>0</v>
      </c>
      <c r="AE115" s="47"/>
      <c r="AF115" s="66">
        <f>IF(OR(AND((AG114-$D$993-SUM($C$8:AG$8)+SUMIFS($C115:AC115,$C$11:AC$11,"Payment"))&lt;=0,SUMIFS($C115:AD115,$C$11:AD$11,"Balance")=0,AD115=0),AG$8&gt;=AG114),AG114,
IF(SUMIFS($C115:AD115,$C$11:AD$11,"Balance")=0, $D$993+SUM($B$8:AG$8)-SUMIFS($C115:AC115,$C$11:AC$11,"Payment"),
AG$8))</f>
        <v>0</v>
      </c>
      <c r="AG115" s="66">
        <f t="shared" si="22"/>
        <v>0</v>
      </c>
      <c r="AH115" s="47"/>
      <c r="AI115" s="66">
        <f>IF(OR(AND((AJ114-$D$993-SUM($C$8:AJ$8)+SUMIFS($C115:AF115,$C$11:AF$11,"Payment"))&lt;=0,SUMIFS($C115:AG115,$C$11:AG$11,"Balance")=0,AG115=0),AJ$8&gt;=AJ114),AJ114,
IF(SUMIFS($C115:AG115,$C$11:AG$11,"Balance")=0, $D$993+SUM($B$8:AJ$8)-SUMIFS($C115:AF115,$C$11:AF$11,"Payment"),
AJ$8))</f>
        <v>0</v>
      </c>
      <c r="AJ115" s="66">
        <f t="shared" si="23"/>
        <v>0</v>
      </c>
      <c r="AK115" s="67"/>
    </row>
    <row r="116" spans="1:37" s="49" customFormat="1" ht="15.6">
      <c r="A116" s="65">
        <v>105</v>
      </c>
      <c r="B116" s="66">
        <f>IF(OR(AND((C115-$D$993-SUM($C$8:C$8))&lt;=0),C$8&gt;=C115),C115, C$8+$D$993)</f>
        <v>0</v>
      </c>
      <c r="C116" s="66">
        <f t="shared" si="12"/>
        <v>0</v>
      </c>
      <c r="D116" s="67"/>
      <c r="E116" s="66">
        <f>IF(OR(AND((F115-$D$993-SUM($C$8:F$8)+SUMIFS(B116:$C116,B$11:$C$11,"Payment"))&lt;=0,SUMIFS($C116:C116,$C$11:C$11,"Balance")=0,C116=0),F$8&gt;=F115),F115,
IF(SUMIFS($C116:C116,$C$11:C$11,"Balance")=0, $D$993+SUM($B$8:F$8)-SUMIFS(B116:$C116,B$11:$C$11,"Payment"),
F$8))</f>
        <v>0</v>
      </c>
      <c r="F116" s="66">
        <f t="shared" si="13"/>
        <v>0</v>
      </c>
      <c r="G116" s="67"/>
      <c r="H116" s="66">
        <f>IF(OR(AND((I115-$D$993-SUM($C$8:I$8)+SUMIFS($C116:E116,$C$11:E$11,"Payment"))&lt;=0,SUMIFS($C116:F116,$C$11:F$11,"Balance")=0,F116=0),I$8&gt;=I115),I115,
IF(SUMIFS($C116:F116,$C$11:F$11,"Balance")=0, $D$993+SUM($B$8:I$8)-SUMIFS($C116:E116,$C$11:E$11,"Payment"),
I$8))</f>
        <v>0</v>
      </c>
      <c r="I116" s="66">
        <f t="shared" si="14"/>
        <v>0</v>
      </c>
      <c r="J116" s="47"/>
      <c r="K116" s="66">
        <f>IF(OR(AND((L115-$D$993-SUM($C$8:L$8)+SUMIFS($C116:H116,$C$11:H$11,"Payment"))&lt;=0,SUMIFS($C116:I116,$C$11:I$11,"Balance")=0,I116=0),L$8&gt;=L115),L115,
IF(SUMIFS($C116:I116,$C$11:I$11,"Balance")=0, $D$993+SUM($B$8:L$8)-SUMIFS($C116:H116,$C$11:H$11,"Payment"),
L$8))</f>
        <v>0</v>
      </c>
      <c r="L116" s="66">
        <f t="shared" si="15"/>
        <v>0</v>
      </c>
      <c r="M116" s="47"/>
      <c r="N116" s="66">
        <f>IF(OR(AND((O115-$D$993-SUM($C$8:O$8)+SUMIFS($C116:K116,$C$11:K$11,"Payment"))&lt;=0,SUMIFS($C116:L116,$C$11:L$11,"Balance")=0,L116=0),O$8&gt;=O115),O115,
IF(SUMIFS($C116:L116,$C$11:L$11,"Balance")=0, $D$993+SUM($B$8:O$8)-SUMIFS($C116:K116,$C$11:K$11,"Payment"),
O$8))</f>
        <v>0</v>
      </c>
      <c r="O116" s="66">
        <f t="shared" si="16"/>
        <v>0</v>
      </c>
      <c r="P116" s="47"/>
      <c r="Q116" s="66">
        <f>IF(OR(AND((R115-$D$993-SUM($C$8:R$8)+SUMIFS($C116:N116,$C$11:N$11,"Payment"))&lt;=0,SUMIFS($C116:O116,$C$11:O$11,"Balance")=0,O116=0),R$8&gt;=R115),R115,
IF(SUMIFS($C116:O116,$C$11:O$11,"Balance")=0, $D$993+SUM($B$8:R$8)-SUMIFS($C116:N116,$C$11:N$11,"Payment"),
R$8))</f>
        <v>0</v>
      </c>
      <c r="R116" s="66">
        <f t="shared" si="17"/>
        <v>0</v>
      </c>
      <c r="S116" s="47"/>
      <c r="T116" s="66">
        <f>IF(OR(AND((U115-$D$993-SUM($C$8:U$8)+SUMIFS($C116:Q116,$C$11:Q$11,"Payment"))&lt;=0,SUMIFS($C116:R116,$C$11:R$11,"Balance")=0,R116=0),U$8&gt;=U115),U115,
IF(SUMIFS($C116:R116,$C$11:R$11,"Balance")=0, $D$993+SUM($B$8:U$8)-SUMIFS($C116:Q116,$C$11:Q$11,"Payment"),
U$8))</f>
        <v>0</v>
      </c>
      <c r="U116" s="66">
        <f t="shared" si="18"/>
        <v>0</v>
      </c>
      <c r="V116" s="47"/>
      <c r="W116" s="66">
        <f>IF(OR(AND((X115-$D$993-SUM($C$8:X$8)+SUMIFS($C116:T116,$C$11:T$11,"Payment"))&lt;=0,SUMIFS($C116:U116,$C$11:U$11,"Balance")=0,U116=0),X$8&gt;=X115),X115,
IF(SUMIFS($C116:U116,$C$11:U$11,"Balance")=0, $D$993+SUM($B$8:X$8)-SUMIFS($C116:T116,$C$11:T$11,"Payment"),
X$8))</f>
        <v>0</v>
      </c>
      <c r="X116" s="66">
        <f t="shared" si="19"/>
        <v>0</v>
      </c>
      <c r="Y116" s="47"/>
      <c r="Z116" s="66">
        <f>IF(OR(AND((AA115-$D$993-SUM($C$8:AA$8)+SUMIFS($C116:W116,$C$11:W$11,"Payment"))&lt;=0,SUMIFS($C116:X116,$C$11:X$11,"Balance")=0,X116=0),AA$8&gt;=AA115),AA115,
IF(SUMIFS($C116:X116,$C$11:X$11,"Balance")=0, $D$993+SUM($B$8:AA$8)-SUMIFS($C116:W116,$C$11:W$11,"Payment"),
AA$8))</f>
        <v>0</v>
      </c>
      <c r="AA116" s="66">
        <f t="shared" si="20"/>
        <v>0</v>
      </c>
      <c r="AB116" s="47"/>
      <c r="AC116" s="66">
        <f>IF(OR(AND((AD115-$D$993-SUM($C$8:AD$8)+SUMIFS($C116:Z116,$C$11:Z$11,"Payment"))&lt;=0,SUMIFS($C116:AA116,$C$11:AA$11,"Balance")=0,AA116=0),AD$8&gt;=AD115),AD115,
IF(SUMIFS($C116:AA116,$C$11:AA$11,"Balance")=0, $D$993+SUM($B$8:AD$8)-SUMIFS($C116:Z116,$C$11:Z$11,"Payment"),
AD$8))</f>
        <v>0</v>
      </c>
      <c r="AD116" s="66">
        <f t="shared" si="21"/>
        <v>0</v>
      </c>
      <c r="AE116" s="47"/>
      <c r="AF116" s="66">
        <f>IF(OR(AND((AG115-$D$993-SUM($C$8:AG$8)+SUMIFS($C116:AC116,$C$11:AC$11,"Payment"))&lt;=0,SUMIFS($C116:AD116,$C$11:AD$11,"Balance")=0,AD116=0),AG$8&gt;=AG115),AG115,
IF(SUMIFS($C116:AD116,$C$11:AD$11,"Balance")=0, $D$993+SUM($B$8:AG$8)-SUMIFS($C116:AC116,$C$11:AC$11,"Payment"),
AG$8))</f>
        <v>0</v>
      </c>
      <c r="AG116" s="66">
        <f t="shared" si="22"/>
        <v>0</v>
      </c>
      <c r="AH116" s="47"/>
      <c r="AI116" s="66">
        <f>IF(OR(AND((AJ115-$D$993-SUM($C$8:AJ$8)+SUMIFS($C116:AF116,$C$11:AF$11,"Payment"))&lt;=0,SUMIFS($C116:AG116,$C$11:AG$11,"Balance")=0,AG116=0),AJ$8&gt;=AJ115),AJ115,
IF(SUMIFS($C116:AG116,$C$11:AG$11,"Balance")=0, $D$993+SUM($B$8:AJ$8)-SUMIFS($C116:AF116,$C$11:AF$11,"Payment"),
AJ$8))</f>
        <v>0</v>
      </c>
      <c r="AJ116" s="66">
        <f t="shared" si="23"/>
        <v>0</v>
      </c>
      <c r="AK116" s="67"/>
    </row>
    <row r="117" spans="1:37" s="49" customFormat="1" ht="15.6">
      <c r="A117" s="65">
        <v>106</v>
      </c>
      <c r="B117" s="66">
        <f>IF(OR(AND((C116-$D$993-SUM($C$8:C$8))&lt;=0),C$8&gt;=C116),C116, C$8+$D$993)</f>
        <v>0</v>
      </c>
      <c r="C117" s="66">
        <f t="shared" si="12"/>
        <v>0</v>
      </c>
      <c r="D117" s="67"/>
      <c r="E117" s="66">
        <f>IF(OR(AND((F116-$D$993-SUM($C$8:F$8)+SUMIFS(B117:$C117,B$11:$C$11,"Payment"))&lt;=0,SUMIFS($C117:C117,$C$11:C$11,"Balance")=0,C117=0),F$8&gt;=F116),F116,
IF(SUMIFS($C117:C117,$C$11:C$11,"Balance")=0, $D$993+SUM($B$8:F$8)-SUMIFS(B117:$C117,B$11:$C$11,"Payment"),
F$8))</f>
        <v>0</v>
      </c>
      <c r="F117" s="66">
        <f t="shared" si="13"/>
        <v>0</v>
      </c>
      <c r="G117" s="67"/>
      <c r="H117" s="66">
        <f>IF(OR(AND((I116-$D$993-SUM($C$8:I$8)+SUMIFS($C117:E117,$C$11:E$11,"Payment"))&lt;=0,SUMIFS($C117:F117,$C$11:F$11,"Balance")=0,F117=0),I$8&gt;=I116),I116,
IF(SUMIFS($C117:F117,$C$11:F$11,"Balance")=0, $D$993+SUM($B$8:I$8)-SUMIFS($C117:E117,$C$11:E$11,"Payment"),
I$8))</f>
        <v>0</v>
      </c>
      <c r="I117" s="66">
        <f t="shared" si="14"/>
        <v>0</v>
      </c>
      <c r="J117" s="47"/>
      <c r="K117" s="66">
        <f>IF(OR(AND((L116-$D$993-SUM($C$8:L$8)+SUMIFS($C117:H117,$C$11:H$11,"Payment"))&lt;=0,SUMIFS($C117:I117,$C$11:I$11,"Balance")=0,I117=0),L$8&gt;=L116),L116,
IF(SUMIFS($C117:I117,$C$11:I$11,"Balance")=0, $D$993+SUM($B$8:L$8)-SUMIFS($C117:H117,$C$11:H$11,"Payment"),
L$8))</f>
        <v>0</v>
      </c>
      <c r="L117" s="66">
        <f t="shared" si="15"/>
        <v>0</v>
      </c>
      <c r="M117" s="47"/>
      <c r="N117" s="66">
        <f>IF(OR(AND((O116-$D$993-SUM($C$8:O$8)+SUMIFS($C117:K117,$C$11:K$11,"Payment"))&lt;=0,SUMIFS($C117:L117,$C$11:L$11,"Balance")=0,L117=0),O$8&gt;=O116),O116,
IF(SUMIFS($C117:L117,$C$11:L$11,"Balance")=0, $D$993+SUM($B$8:O$8)-SUMIFS($C117:K117,$C$11:K$11,"Payment"),
O$8))</f>
        <v>0</v>
      </c>
      <c r="O117" s="66">
        <f t="shared" si="16"/>
        <v>0</v>
      </c>
      <c r="P117" s="47"/>
      <c r="Q117" s="66">
        <f>IF(OR(AND((R116-$D$993-SUM($C$8:R$8)+SUMIFS($C117:N117,$C$11:N$11,"Payment"))&lt;=0,SUMIFS($C117:O117,$C$11:O$11,"Balance")=0,O117=0),R$8&gt;=R116),R116,
IF(SUMIFS($C117:O117,$C$11:O$11,"Balance")=0, $D$993+SUM($B$8:R$8)-SUMIFS($C117:N117,$C$11:N$11,"Payment"),
R$8))</f>
        <v>0</v>
      </c>
      <c r="R117" s="66">
        <f t="shared" si="17"/>
        <v>0</v>
      </c>
      <c r="S117" s="47"/>
      <c r="T117" s="66">
        <f>IF(OR(AND((U116-$D$993-SUM($C$8:U$8)+SUMIFS($C117:Q117,$C$11:Q$11,"Payment"))&lt;=0,SUMIFS($C117:R117,$C$11:R$11,"Balance")=0,R117=0),U$8&gt;=U116),U116,
IF(SUMIFS($C117:R117,$C$11:R$11,"Balance")=0, $D$993+SUM($B$8:U$8)-SUMIFS($C117:Q117,$C$11:Q$11,"Payment"),
U$8))</f>
        <v>0</v>
      </c>
      <c r="U117" s="66">
        <f t="shared" si="18"/>
        <v>0</v>
      </c>
      <c r="V117" s="47"/>
      <c r="W117" s="66">
        <f>IF(OR(AND((X116-$D$993-SUM($C$8:X$8)+SUMIFS($C117:T117,$C$11:T$11,"Payment"))&lt;=0,SUMIFS($C117:U117,$C$11:U$11,"Balance")=0,U117=0),X$8&gt;=X116),X116,
IF(SUMIFS($C117:U117,$C$11:U$11,"Balance")=0, $D$993+SUM($B$8:X$8)-SUMIFS($C117:T117,$C$11:T$11,"Payment"),
X$8))</f>
        <v>0</v>
      </c>
      <c r="X117" s="66">
        <f t="shared" si="19"/>
        <v>0</v>
      </c>
      <c r="Y117" s="47"/>
      <c r="Z117" s="66">
        <f>IF(OR(AND((AA116-$D$993-SUM($C$8:AA$8)+SUMIFS($C117:W117,$C$11:W$11,"Payment"))&lt;=0,SUMIFS($C117:X117,$C$11:X$11,"Balance")=0,X117=0),AA$8&gt;=AA116),AA116,
IF(SUMIFS($C117:X117,$C$11:X$11,"Balance")=0, $D$993+SUM($B$8:AA$8)-SUMIFS($C117:W117,$C$11:W$11,"Payment"),
AA$8))</f>
        <v>0</v>
      </c>
      <c r="AA117" s="66">
        <f t="shared" si="20"/>
        <v>0</v>
      </c>
      <c r="AB117" s="47"/>
      <c r="AC117" s="66">
        <f>IF(OR(AND((AD116-$D$993-SUM($C$8:AD$8)+SUMIFS($C117:Z117,$C$11:Z$11,"Payment"))&lt;=0,SUMIFS($C117:AA117,$C$11:AA$11,"Balance")=0,AA117=0),AD$8&gt;=AD116),AD116,
IF(SUMIFS($C117:AA117,$C$11:AA$11,"Balance")=0, $D$993+SUM($B$8:AD$8)-SUMIFS($C117:Z117,$C$11:Z$11,"Payment"),
AD$8))</f>
        <v>0</v>
      </c>
      <c r="AD117" s="66">
        <f t="shared" si="21"/>
        <v>0</v>
      </c>
      <c r="AE117" s="47"/>
      <c r="AF117" s="66">
        <f>IF(OR(AND((AG116-$D$993-SUM($C$8:AG$8)+SUMIFS($C117:AC117,$C$11:AC$11,"Payment"))&lt;=0,SUMIFS($C117:AD117,$C$11:AD$11,"Balance")=0,AD117=0),AG$8&gt;=AG116),AG116,
IF(SUMIFS($C117:AD117,$C$11:AD$11,"Balance")=0, $D$993+SUM($B$8:AG$8)-SUMIFS($C117:AC117,$C$11:AC$11,"Payment"),
AG$8))</f>
        <v>0</v>
      </c>
      <c r="AG117" s="66">
        <f t="shared" si="22"/>
        <v>0</v>
      </c>
      <c r="AH117" s="47"/>
      <c r="AI117" s="66">
        <f>IF(OR(AND((AJ116-$D$993-SUM($C$8:AJ$8)+SUMIFS($C117:AF117,$C$11:AF$11,"Payment"))&lt;=0,SUMIFS($C117:AG117,$C$11:AG$11,"Balance")=0,AG117=0),AJ$8&gt;=AJ116),AJ116,
IF(SUMIFS($C117:AG117,$C$11:AG$11,"Balance")=0, $D$993+SUM($B$8:AJ$8)-SUMIFS($C117:AF117,$C$11:AF$11,"Payment"),
AJ$8))</f>
        <v>0</v>
      </c>
      <c r="AJ117" s="66">
        <f t="shared" si="23"/>
        <v>0</v>
      </c>
      <c r="AK117" s="67"/>
    </row>
    <row r="118" spans="1:37" s="49" customFormat="1" ht="15.6">
      <c r="A118" s="65">
        <v>107</v>
      </c>
      <c r="B118" s="66">
        <f>IF(OR(AND((C117-$D$993-SUM($C$8:C$8))&lt;=0),C$8&gt;=C117),C117, C$8+$D$993)</f>
        <v>0</v>
      </c>
      <c r="C118" s="66">
        <f t="shared" si="12"/>
        <v>0</v>
      </c>
      <c r="D118" s="67"/>
      <c r="E118" s="66">
        <f>IF(OR(AND((F117-$D$993-SUM($C$8:F$8)+SUMIFS(B118:$C118,B$11:$C$11,"Payment"))&lt;=0,SUMIFS($C118:C118,$C$11:C$11,"Balance")=0,C118=0),F$8&gt;=F117),F117,
IF(SUMIFS($C118:C118,$C$11:C$11,"Balance")=0, $D$993+SUM($B$8:F$8)-SUMIFS(B118:$C118,B$11:$C$11,"Payment"),
F$8))</f>
        <v>0</v>
      </c>
      <c r="F118" s="66">
        <f t="shared" si="13"/>
        <v>0</v>
      </c>
      <c r="G118" s="67"/>
      <c r="H118" s="66">
        <f>IF(OR(AND((I117-$D$993-SUM($C$8:I$8)+SUMIFS($C118:E118,$C$11:E$11,"Payment"))&lt;=0,SUMIFS($C118:F118,$C$11:F$11,"Balance")=0,F118=0),I$8&gt;=I117),I117,
IF(SUMIFS($C118:F118,$C$11:F$11,"Balance")=0, $D$993+SUM($B$8:I$8)-SUMIFS($C118:E118,$C$11:E$11,"Payment"),
I$8))</f>
        <v>0</v>
      </c>
      <c r="I118" s="66">
        <f t="shared" si="14"/>
        <v>0</v>
      </c>
      <c r="J118" s="47"/>
      <c r="K118" s="66">
        <f>IF(OR(AND((L117-$D$993-SUM($C$8:L$8)+SUMIFS($C118:H118,$C$11:H$11,"Payment"))&lt;=0,SUMIFS($C118:I118,$C$11:I$11,"Balance")=0,I118=0),L$8&gt;=L117),L117,
IF(SUMIFS($C118:I118,$C$11:I$11,"Balance")=0, $D$993+SUM($B$8:L$8)-SUMIFS($C118:H118,$C$11:H$11,"Payment"),
L$8))</f>
        <v>0</v>
      </c>
      <c r="L118" s="66">
        <f t="shared" si="15"/>
        <v>0</v>
      </c>
      <c r="M118" s="47"/>
      <c r="N118" s="66">
        <f>IF(OR(AND((O117-$D$993-SUM($C$8:O$8)+SUMIFS($C118:K118,$C$11:K$11,"Payment"))&lt;=0,SUMIFS($C118:L118,$C$11:L$11,"Balance")=0,L118=0),O$8&gt;=O117),O117,
IF(SUMIFS($C118:L118,$C$11:L$11,"Balance")=0, $D$993+SUM($B$8:O$8)-SUMIFS($C118:K118,$C$11:K$11,"Payment"),
O$8))</f>
        <v>0</v>
      </c>
      <c r="O118" s="66">
        <f t="shared" si="16"/>
        <v>0</v>
      </c>
      <c r="P118" s="47"/>
      <c r="Q118" s="66">
        <f>IF(OR(AND((R117-$D$993-SUM($C$8:R$8)+SUMIFS($C118:N118,$C$11:N$11,"Payment"))&lt;=0,SUMIFS($C118:O118,$C$11:O$11,"Balance")=0,O118=0),R$8&gt;=R117),R117,
IF(SUMIFS($C118:O118,$C$11:O$11,"Balance")=0, $D$993+SUM($B$8:R$8)-SUMIFS($C118:N118,$C$11:N$11,"Payment"),
R$8))</f>
        <v>0</v>
      </c>
      <c r="R118" s="66">
        <f t="shared" si="17"/>
        <v>0</v>
      </c>
      <c r="S118" s="47"/>
      <c r="T118" s="66">
        <f>IF(OR(AND((U117-$D$993-SUM($C$8:U$8)+SUMIFS($C118:Q118,$C$11:Q$11,"Payment"))&lt;=0,SUMIFS($C118:R118,$C$11:R$11,"Balance")=0,R118=0),U$8&gt;=U117),U117,
IF(SUMIFS($C118:R118,$C$11:R$11,"Balance")=0, $D$993+SUM($B$8:U$8)-SUMIFS($C118:Q118,$C$11:Q$11,"Payment"),
U$8))</f>
        <v>0</v>
      </c>
      <c r="U118" s="66">
        <f t="shared" si="18"/>
        <v>0</v>
      </c>
      <c r="V118" s="47"/>
      <c r="W118" s="66">
        <f>IF(OR(AND((X117-$D$993-SUM($C$8:X$8)+SUMIFS($C118:T118,$C$11:T$11,"Payment"))&lt;=0,SUMIFS($C118:U118,$C$11:U$11,"Balance")=0,U118=0),X$8&gt;=X117),X117,
IF(SUMIFS($C118:U118,$C$11:U$11,"Balance")=0, $D$993+SUM($B$8:X$8)-SUMIFS($C118:T118,$C$11:T$11,"Payment"),
X$8))</f>
        <v>0</v>
      </c>
      <c r="X118" s="66">
        <f t="shared" si="19"/>
        <v>0</v>
      </c>
      <c r="Y118" s="47"/>
      <c r="Z118" s="66">
        <f>IF(OR(AND((AA117-$D$993-SUM($C$8:AA$8)+SUMIFS($C118:W118,$C$11:W$11,"Payment"))&lt;=0,SUMIFS($C118:X118,$C$11:X$11,"Balance")=0,X118=0),AA$8&gt;=AA117),AA117,
IF(SUMIFS($C118:X118,$C$11:X$11,"Balance")=0, $D$993+SUM($B$8:AA$8)-SUMIFS($C118:W118,$C$11:W$11,"Payment"),
AA$8))</f>
        <v>0</v>
      </c>
      <c r="AA118" s="66">
        <f t="shared" si="20"/>
        <v>0</v>
      </c>
      <c r="AB118" s="47"/>
      <c r="AC118" s="66">
        <f>IF(OR(AND((AD117-$D$993-SUM($C$8:AD$8)+SUMIFS($C118:Z118,$C$11:Z$11,"Payment"))&lt;=0,SUMIFS($C118:AA118,$C$11:AA$11,"Balance")=0,AA118=0),AD$8&gt;=AD117),AD117,
IF(SUMIFS($C118:AA118,$C$11:AA$11,"Balance")=0, $D$993+SUM($B$8:AD$8)-SUMIFS($C118:Z118,$C$11:Z$11,"Payment"),
AD$8))</f>
        <v>0</v>
      </c>
      <c r="AD118" s="66">
        <f t="shared" si="21"/>
        <v>0</v>
      </c>
      <c r="AE118" s="47"/>
      <c r="AF118" s="66">
        <f>IF(OR(AND((AG117-$D$993-SUM($C$8:AG$8)+SUMIFS($C118:AC118,$C$11:AC$11,"Payment"))&lt;=0,SUMIFS($C118:AD118,$C$11:AD$11,"Balance")=0,AD118=0),AG$8&gt;=AG117),AG117,
IF(SUMIFS($C118:AD118,$C$11:AD$11,"Balance")=0, $D$993+SUM($B$8:AG$8)-SUMIFS($C118:AC118,$C$11:AC$11,"Payment"),
AG$8))</f>
        <v>0</v>
      </c>
      <c r="AG118" s="66">
        <f t="shared" si="22"/>
        <v>0</v>
      </c>
      <c r="AH118" s="47"/>
      <c r="AI118" s="66">
        <f>IF(OR(AND((AJ117-$D$993-SUM($C$8:AJ$8)+SUMIFS($C118:AF118,$C$11:AF$11,"Payment"))&lt;=0,SUMIFS($C118:AG118,$C$11:AG$11,"Balance")=0,AG118=0),AJ$8&gt;=AJ117),AJ117,
IF(SUMIFS($C118:AG118,$C$11:AG$11,"Balance")=0, $D$993+SUM($B$8:AJ$8)-SUMIFS($C118:AF118,$C$11:AF$11,"Payment"),
AJ$8))</f>
        <v>0</v>
      </c>
      <c r="AJ118" s="66">
        <f t="shared" si="23"/>
        <v>0</v>
      </c>
      <c r="AK118" s="67"/>
    </row>
    <row r="119" spans="1:37" s="49" customFormat="1" ht="15.6">
      <c r="A119" s="65">
        <v>108</v>
      </c>
      <c r="B119" s="66">
        <f>IF(OR(AND((C118-$D$993-SUM($C$8:C$8))&lt;=0),C$8&gt;=C118),C118, C$8+$D$993)</f>
        <v>0</v>
      </c>
      <c r="C119" s="66">
        <f t="shared" si="12"/>
        <v>0</v>
      </c>
      <c r="D119" s="67"/>
      <c r="E119" s="66">
        <f>IF(OR(AND((F118-$D$993-SUM($C$8:F$8)+SUMIFS(B119:$C119,B$11:$C$11,"Payment"))&lt;=0,SUMIFS($C119:C119,$C$11:C$11,"Balance")=0,C119=0),F$8&gt;=F118),F118,
IF(SUMIFS($C119:C119,$C$11:C$11,"Balance")=0, $D$993+SUM($B$8:F$8)-SUMIFS(B119:$C119,B$11:$C$11,"Payment"),
F$8))</f>
        <v>0</v>
      </c>
      <c r="F119" s="66">
        <f t="shared" si="13"/>
        <v>0</v>
      </c>
      <c r="G119" s="67"/>
      <c r="H119" s="66">
        <f>IF(OR(AND((I118-$D$993-SUM($C$8:I$8)+SUMIFS($C119:E119,$C$11:E$11,"Payment"))&lt;=0,SUMIFS($C119:F119,$C$11:F$11,"Balance")=0,F119=0),I$8&gt;=I118),I118,
IF(SUMIFS($C119:F119,$C$11:F$11,"Balance")=0, $D$993+SUM($B$8:I$8)-SUMIFS($C119:E119,$C$11:E$11,"Payment"),
I$8))</f>
        <v>0</v>
      </c>
      <c r="I119" s="66">
        <f t="shared" si="14"/>
        <v>0</v>
      </c>
      <c r="J119" s="47"/>
      <c r="K119" s="66">
        <f>IF(OR(AND((L118-$D$993-SUM($C$8:L$8)+SUMIFS($C119:H119,$C$11:H$11,"Payment"))&lt;=0,SUMIFS($C119:I119,$C$11:I$11,"Balance")=0,I119=0),L$8&gt;=L118),L118,
IF(SUMIFS($C119:I119,$C$11:I$11,"Balance")=0, $D$993+SUM($B$8:L$8)-SUMIFS($C119:H119,$C$11:H$11,"Payment"),
L$8))</f>
        <v>0</v>
      </c>
      <c r="L119" s="66">
        <f t="shared" si="15"/>
        <v>0</v>
      </c>
      <c r="M119" s="47"/>
      <c r="N119" s="66">
        <f>IF(OR(AND((O118-$D$993-SUM($C$8:O$8)+SUMIFS($C119:K119,$C$11:K$11,"Payment"))&lt;=0,SUMIFS($C119:L119,$C$11:L$11,"Balance")=0,L119=0),O$8&gt;=O118),O118,
IF(SUMIFS($C119:L119,$C$11:L$11,"Balance")=0, $D$993+SUM($B$8:O$8)-SUMIFS($C119:K119,$C$11:K$11,"Payment"),
O$8))</f>
        <v>0</v>
      </c>
      <c r="O119" s="66">
        <f t="shared" si="16"/>
        <v>0</v>
      </c>
      <c r="P119" s="47"/>
      <c r="Q119" s="66">
        <f>IF(OR(AND((R118-$D$993-SUM($C$8:R$8)+SUMIFS($C119:N119,$C$11:N$11,"Payment"))&lt;=0,SUMIFS($C119:O119,$C$11:O$11,"Balance")=0,O119=0),R$8&gt;=R118),R118,
IF(SUMIFS($C119:O119,$C$11:O$11,"Balance")=0, $D$993+SUM($B$8:R$8)-SUMIFS($C119:N119,$C$11:N$11,"Payment"),
R$8))</f>
        <v>0</v>
      </c>
      <c r="R119" s="66">
        <f t="shared" si="17"/>
        <v>0</v>
      </c>
      <c r="S119" s="47"/>
      <c r="T119" s="66">
        <f>IF(OR(AND((U118-$D$993-SUM($C$8:U$8)+SUMIFS($C119:Q119,$C$11:Q$11,"Payment"))&lt;=0,SUMIFS($C119:R119,$C$11:R$11,"Balance")=0,R119=0),U$8&gt;=U118),U118,
IF(SUMIFS($C119:R119,$C$11:R$11,"Balance")=0, $D$993+SUM($B$8:U$8)-SUMIFS($C119:Q119,$C$11:Q$11,"Payment"),
U$8))</f>
        <v>0</v>
      </c>
      <c r="U119" s="66">
        <f t="shared" si="18"/>
        <v>0</v>
      </c>
      <c r="V119" s="47"/>
      <c r="W119" s="66">
        <f>IF(OR(AND((X118-$D$993-SUM($C$8:X$8)+SUMIFS($C119:T119,$C$11:T$11,"Payment"))&lt;=0,SUMIFS($C119:U119,$C$11:U$11,"Balance")=0,U119=0),X$8&gt;=X118),X118,
IF(SUMIFS($C119:U119,$C$11:U$11,"Balance")=0, $D$993+SUM($B$8:X$8)-SUMIFS($C119:T119,$C$11:T$11,"Payment"),
X$8))</f>
        <v>0</v>
      </c>
      <c r="X119" s="66">
        <f t="shared" si="19"/>
        <v>0</v>
      </c>
      <c r="Y119" s="47"/>
      <c r="Z119" s="66">
        <f>IF(OR(AND((AA118-$D$993-SUM($C$8:AA$8)+SUMIFS($C119:W119,$C$11:W$11,"Payment"))&lt;=0,SUMIFS($C119:X119,$C$11:X$11,"Balance")=0,X119=0),AA$8&gt;=AA118),AA118,
IF(SUMIFS($C119:X119,$C$11:X$11,"Balance")=0, $D$993+SUM($B$8:AA$8)-SUMIFS($C119:W119,$C$11:W$11,"Payment"),
AA$8))</f>
        <v>0</v>
      </c>
      <c r="AA119" s="66">
        <f t="shared" si="20"/>
        <v>0</v>
      </c>
      <c r="AB119" s="47"/>
      <c r="AC119" s="66">
        <f>IF(OR(AND((AD118-$D$993-SUM($C$8:AD$8)+SUMIFS($C119:Z119,$C$11:Z$11,"Payment"))&lt;=0,SUMIFS($C119:AA119,$C$11:AA$11,"Balance")=0,AA119=0),AD$8&gt;=AD118),AD118,
IF(SUMIFS($C119:AA119,$C$11:AA$11,"Balance")=0, $D$993+SUM($B$8:AD$8)-SUMIFS($C119:Z119,$C$11:Z$11,"Payment"),
AD$8))</f>
        <v>0</v>
      </c>
      <c r="AD119" s="66">
        <f t="shared" si="21"/>
        <v>0</v>
      </c>
      <c r="AE119" s="47"/>
      <c r="AF119" s="66">
        <f>IF(OR(AND((AG118-$D$993-SUM($C$8:AG$8)+SUMIFS($C119:AC119,$C$11:AC$11,"Payment"))&lt;=0,SUMIFS($C119:AD119,$C$11:AD$11,"Balance")=0,AD119=0),AG$8&gt;=AG118),AG118,
IF(SUMIFS($C119:AD119,$C$11:AD$11,"Balance")=0, $D$993+SUM($B$8:AG$8)-SUMIFS($C119:AC119,$C$11:AC$11,"Payment"),
AG$8))</f>
        <v>0</v>
      </c>
      <c r="AG119" s="66">
        <f t="shared" si="22"/>
        <v>0</v>
      </c>
      <c r="AH119" s="47"/>
      <c r="AI119" s="66">
        <f>IF(OR(AND((AJ118-$D$993-SUM($C$8:AJ$8)+SUMIFS($C119:AF119,$C$11:AF$11,"Payment"))&lt;=0,SUMIFS($C119:AG119,$C$11:AG$11,"Balance")=0,AG119=0),AJ$8&gt;=AJ118),AJ118,
IF(SUMIFS($C119:AG119,$C$11:AG$11,"Balance")=0, $D$993+SUM($B$8:AJ$8)-SUMIFS($C119:AF119,$C$11:AF$11,"Payment"),
AJ$8))</f>
        <v>0</v>
      </c>
      <c r="AJ119" s="66">
        <f t="shared" si="23"/>
        <v>0</v>
      </c>
      <c r="AK119" s="67"/>
    </row>
    <row r="120" spans="1:37" s="49" customFormat="1" ht="15.6">
      <c r="A120" s="65">
        <v>109</v>
      </c>
      <c r="B120" s="66">
        <f>IF(OR(AND((C119-$D$993-SUM($C$8:C$8))&lt;=0),C$8&gt;=C119),C119, C$8+$D$993)</f>
        <v>0</v>
      </c>
      <c r="C120" s="66">
        <f t="shared" si="12"/>
        <v>0</v>
      </c>
      <c r="D120" s="67"/>
      <c r="E120" s="66">
        <f>IF(OR(AND((F119-$D$993-SUM($C$8:F$8)+SUMIFS(B120:$C120,B$11:$C$11,"Payment"))&lt;=0,SUMIFS($C120:C120,$C$11:C$11,"Balance")=0,C120=0),F$8&gt;=F119),F119,
IF(SUMIFS($C120:C120,$C$11:C$11,"Balance")=0, $D$993+SUM($B$8:F$8)-SUMIFS(B120:$C120,B$11:$C$11,"Payment"),
F$8))</f>
        <v>0</v>
      </c>
      <c r="F120" s="66">
        <f t="shared" si="13"/>
        <v>0</v>
      </c>
      <c r="G120" s="67"/>
      <c r="H120" s="66">
        <f>IF(OR(AND((I119-$D$993-SUM($C$8:I$8)+SUMIFS($C120:E120,$C$11:E$11,"Payment"))&lt;=0,SUMIFS($C120:F120,$C$11:F$11,"Balance")=0,F120=0),I$8&gt;=I119),I119,
IF(SUMIFS($C120:F120,$C$11:F$11,"Balance")=0, $D$993+SUM($B$8:I$8)-SUMIFS($C120:E120,$C$11:E$11,"Payment"),
I$8))</f>
        <v>0</v>
      </c>
      <c r="I120" s="66">
        <f t="shared" si="14"/>
        <v>0</v>
      </c>
      <c r="J120" s="47"/>
      <c r="K120" s="66">
        <f>IF(OR(AND((L119-$D$993-SUM($C$8:L$8)+SUMIFS($C120:H120,$C$11:H$11,"Payment"))&lt;=0,SUMIFS($C120:I120,$C$11:I$11,"Balance")=0,I120=0),L$8&gt;=L119),L119,
IF(SUMIFS($C120:I120,$C$11:I$11,"Balance")=0, $D$993+SUM($B$8:L$8)-SUMIFS($C120:H120,$C$11:H$11,"Payment"),
L$8))</f>
        <v>0</v>
      </c>
      <c r="L120" s="66">
        <f t="shared" si="15"/>
        <v>0</v>
      </c>
      <c r="M120" s="47"/>
      <c r="N120" s="66">
        <f>IF(OR(AND((O119-$D$993-SUM($C$8:O$8)+SUMIFS($C120:K120,$C$11:K$11,"Payment"))&lt;=0,SUMIFS($C120:L120,$C$11:L$11,"Balance")=0,L120=0),O$8&gt;=O119),O119,
IF(SUMIFS($C120:L120,$C$11:L$11,"Balance")=0, $D$993+SUM($B$8:O$8)-SUMIFS($C120:K120,$C$11:K$11,"Payment"),
O$8))</f>
        <v>0</v>
      </c>
      <c r="O120" s="66">
        <f t="shared" si="16"/>
        <v>0</v>
      </c>
      <c r="P120" s="47"/>
      <c r="Q120" s="66">
        <f>IF(OR(AND((R119-$D$993-SUM($C$8:R$8)+SUMIFS($C120:N120,$C$11:N$11,"Payment"))&lt;=0,SUMIFS($C120:O120,$C$11:O$11,"Balance")=0,O120=0),R$8&gt;=R119),R119,
IF(SUMIFS($C120:O120,$C$11:O$11,"Balance")=0, $D$993+SUM($B$8:R$8)-SUMIFS($C120:N120,$C$11:N$11,"Payment"),
R$8))</f>
        <v>0</v>
      </c>
      <c r="R120" s="66">
        <f t="shared" si="17"/>
        <v>0</v>
      </c>
      <c r="S120" s="47"/>
      <c r="T120" s="66">
        <f>IF(OR(AND((U119-$D$993-SUM($C$8:U$8)+SUMIFS($C120:Q120,$C$11:Q$11,"Payment"))&lt;=0,SUMIFS($C120:R120,$C$11:R$11,"Balance")=0,R120=0),U$8&gt;=U119),U119,
IF(SUMIFS($C120:R120,$C$11:R$11,"Balance")=0, $D$993+SUM($B$8:U$8)-SUMIFS($C120:Q120,$C$11:Q$11,"Payment"),
U$8))</f>
        <v>0</v>
      </c>
      <c r="U120" s="66">
        <f t="shared" si="18"/>
        <v>0</v>
      </c>
      <c r="V120" s="47"/>
      <c r="W120" s="66">
        <f>IF(OR(AND((X119-$D$993-SUM($C$8:X$8)+SUMIFS($C120:T120,$C$11:T$11,"Payment"))&lt;=0,SUMIFS($C120:U120,$C$11:U$11,"Balance")=0,U120=0),X$8&gt;=X119),X119,
IF(SUMIFS($C120:U120,$C$11:U$11,"Balance")=0, $D$993+SUM($B$8:X$8)-SUMIFS($C120:T120,$C$11:T$11,"Payment"),
X$8))</f>
        <v>0</v>
      </c>
      <c r="X120" s="66">
        <f t="shared" si="19"/>
        <v>0</v>
      </c>
      <c r="Y120" s="47"/>
      <c r="Z120" s="66">
        <f>IF(OR(AND((AA119-$D$993-SUM($C$8:AA$8)+SUMIFS($C120:W120,$C$11:W$11,"Payment"))&lt;=0,SUMIFS($C120:X120,$C$11:X$11,"Balance")=0,X120=0),AA$8&gt;=AA119),AA119,
IF(SUMIFS($C120:X120,$C$11:X$11,"Balance")=0, $D$993+SUM($B$8:AA$8)-SUMIFS($C120:W120,$C$11:W$11,"Payment"),
AA$8))</f>
        <v>0</v>
      </c>
      <c r="AA120" s="66">
        <f t="shared" si="20"/>
        <v>0</v>
      </c>
      <c r="AB120" s="47"/>
      <c r="AC120" s="66">
        <f>IF(OR(AND((AD119-$D$993-SUM($C$8:AD$8)+SUMIFS($C120:Z120,$C$11:Z$11,"Payment"))&lt;=0,SUMIFS($C120:AA120,$C$11:AA$11,"Balance")=0,AA120=0),AD$8&gt;=AD119),AD119,
IF(SUMIFS($C120:AA120,$C$11:AA$11,"Balance")=0, $D$993+SUM($B$8:AD$8)-SUMIFS($C120:Z120,$C$11:Z$11,"Payment"),
AD$8))</f>
        <v>0</v>
      </c>
      <c r="AD120" s="66">
        <f t="shared" si="21"/>
        <v>0</v>
      </c>
      <c r="AE120" s="47"/>
      <c r="AF120" s="66">
        <f>IF(OR(AND((AG119-$D$993-SUM($C$8:AG$8)+SUMIFS($C120:AC120,$C$11:AC$11,"Payment"))&lt;=0,SUMIFS($C120:AD120,$C$11:AD$11,"Balance")=0,AD120=0),AG$8&gt;=AG119),AG119,
IF(SUMIFS($C120:AD120,$C$11:AD$11,"Balance")=0, $D$993+SUM($B$8:AG$8)-SUMIFS($C120:AC120,$C$11:AC$11,"Payment"),
AG$8))</f>
        <v>0</v>
      </c>
      <c r="AG120" s="66">
        <f t="shared" si="22"/>
        <v>0</v>
      </c>
      <c r="AH120" s="47"/>
      <c r="AI120" s="66">
        <f>IF(OR(AND((AJ119-$D$993-SUM($C$8:AJ$8)+SUMIFS($C120:AF120,$C$11:AF$11,"Payment"))&lt;=0,SUMIFS($C120:AG120,$C$11:AG$11,"Balance")=0,AG120=0),AJ$8&gt;=AJ119),AJ119,
IF(SUMIFS($C120:AG120,$C$11:AG$11,"Balance")=0, $D$993+SUM($B$8:AJ$8)-SUMIFS($C120:AF120,$C$11:AF$11,"Payment"),
AJ$8))</f>
        <v>0</v>
      </c>
      <c r="AJ120" s="66">
        <f t="shared" si="23"/>
        <v>0</v>
      </c>
      <c r="AK120" s="67"/>
    </row>
    <row r="121" spans="1:37" s="49" customFormat="1" ht="15.6">
      <c r="A121" s="65">
        <v>110</v>
      </c>
      <c r="B121" s="66">
        <f>IF(OR(AND((C120-$D$993-SUM($C$8:C$8))&lt;=0),C$8&gt;=C120),C120, C$8+$D$993)</f>
        <v>0</v>
      </c>
      <c r="C121" s="66">
        <f t="shared" si="12"/>
        <v>0</v>
      </c>
      <c r="D121" s="67"/>
      <c r="E121" s="66">
        <f>IF(OR(AND((F120-$D$993-SUM($C$8:F$8)+SUMIFS(B121:$C121,B$11:$C$11,"Payment"))&lt;=0,SUMIFS($C121:C121,$C$11:C$11,"Balance")=0,C121=0),F$8&gt;=F120),F120,
IF(SUMIFS($C121:C121,$C$11:C$11,"Balance")=0, $D$993+SUM($B$8:F$8)-SUMIFS(B121:$C121,B$11:$C$11,"Payment"),
F$8))</f>
        <v>0</v>
      </c>
      <c r="F121" s="66">
        <f t="shared" si="13"/>
        <v>0</v>
      </c>
      <c r="G121" s="67"/>
      <c r="H121" s="66">
        <f>IF(OR(AND((I120-$D$993-SUM($C$8:I$8)+SUMIFS($C121:E121,$C$11:E$11,"Payment"))&lt;=0,SUMIFS($C121:F121,$C$11:F$11,"Balance")=0,F121=0),I$8&gt;=I120),I120,
IF(SUMIFS($C121:F121,$C$11:F$11,"Balance")=0, $D$993+SUM($B$8:I$8)-SUMIFS($C121:E121,$C$11:E$11,"Payment"),
I$8))</f>
        <v>0</v>
      </c>
      <c r="I121" s="66">
        <f t="shared" si="14"/>
        <v>0</v>
      </c>
      <c r="J121" s="47"/>
      <c r="K121" s="66">
        <f>IF(OR(AND((L120-$D$993-SUM($C$8:L$8)+SUMIFS($C121:H121,$C$11:H$11,"Payment"))&lt;=0,SUMIFS($C121:I121,$C$11:I$11,"Balance")=0,I121=0),L$8&gt;=L120),L120,
IF(SUMIFS($C121:I121,$C$11:I$11,"Balance")=0, $D$993+SUM($B$8:L$8)-SUMIFS($C121:H121,$C$11:H$11,"Payment"),
L$8))</f>
        <v>0</v>
      </c>
      <c r="L121" s="66">
        <f t="shared" si="15"/>
        <v>0</v>
      </c>
      <c r="M121" s="47"/>
      <c r="N121" s="66">
        <f>IF(OR(AND((O120-$D$993-SUM($C$8:O$8)+SUMIFS($C121:K121,$C$11:K$11,"Payment"))&lt;=0,SUMIFS($C121:L121,$C$11:L$11,"Balance")=0,L121=0),O$8&gt;=O120),O120,
IF(SUMIFS($C121:L121,$C$11:L$11,"Balance")=0, $D$993+SUM($B$8:O$8)-SUMIFS($C121:K121,$C$11:K$11,"Payment"),
O$8))</f>
        <v>0</v>
      </c>
      <c r="O121" s="66">
        <f t="shared" si="16"/>
        <v>0</v>
      </c>
      <c r="P121" s="47"/>
      <c r="Q121" s="66">
        <f>IF(OR(AND((R120-$D$993-SUM($C$8:R$8)+SUMIFS($C121:N121,$C$11:N$11,"Payment"))&lt;=0,SUMIFS($C121:O121,$C$11:O$11,"Balance")=0,O121=0),R$8&gt;=R120),R120,
IF(SUMIFS($C121:O121,$C$11:O$11,"Balance")=0, $D$993+SUM($B$8:R$8)-SUMIFS($C121:N121,$C$11:N$11,"Payment"),
R$8))</f>
        <v>0</v>
      </c>
      <c r="R121" s="66">
        <f t="shared" si="17"/>
        <v>0</v>
      </c>
      <c r="S121" s="47"/>
      <c r="T121" s="66">
        <f>IF(OR(AND((U120-$D$993-SUM($C$8:U$8)+SUMIFS($C121:Q121,$C$11:Q$11,"Payment"))&lt;=0,SUMIFS($C121:R121,$C$11:R$11,"Balance")=0,R121=0),U$8&gt;=U120),U120,
IF(SUMIFS($C121:R121,$C$11:R$11,"Balance")=0, $D$993+SUM($B$8:U$8)-SUMIFS($C121:Q121,$C$11:Q$11,"Payment"),
U$8))</f>
        <v>0</v>
      </c>
      <c r="U121" s="66">
        <f t="shared" si="18"/>
        <v>0</v>
      </c>
      <c r="V121" s="47"/>
      <c r="W121" s="66">
        <f>IF(OR(AND((X120-$D$993-SUM($C$8:X$8)+SUMIFS($C121:T121,$C$11:T$11,"Payment"))&lt;=0,SUMIFS($C121:U121,$C$11:U$11,"Balance")=0,U121=0),X$8&gt;=X120),X120,
IF(SUMIFS($C121:U121,$C$11:U$11,"Balance")=0, $D$993+SUM($B$8:X$8)-SUMIFS($C121:T121,$C$11:T$11,"Payment"),
X$8))</f>
        <v>0</v>
      </c>
      <c r="X121" s="66">
        <f t="shared" si="19"/>
        <v>0</v>
      </c>
      <c r="Y121" s="47"/>
      <c r="Z121" s="66">
        <f>IF(OR(AND((AA120-$D$993-SUM($C$8:AA$8)+SUMIFS($C121:W121,$C$11:W$11,"Payment"))&lt;=0,SUMIFS($C121:X121,$C$11:X$11,"Balance")=0,X121=0),AA$8&gt;=AA120),AA120,
IF(SUMIFS($C121:X121,$C$11:X$11,"Balance")=0, $D$993+SUM($B$8:AA$8)-SUMIFS($C121:W121,$C$11:W$11,"Payment"),
AA$8))</f>
        <v>0</v>
      </c>
      <c r="AA121" s="66">
        <f t="shared" si="20"/>
        <v>0</v>
      </c>
      <c r="AB121" s="47"/>
      <c r="AC121" s="66">
        <f>IF(OR(AND((AD120-$D$993-SUM($C$8:AD$8)+SUMIFS($C121:Z121,$C$11:Z$11,"Payment"))&lt;=0,SUMIFS($C121:AA121,$C$11:AA$11,"Balance")=0,AA121=0),AD$8&gt;=AD120),AD120,
IF(SUMIFS($C121:AA121,$C$11:AA$11,"Balance")=0, $D$993+SUM($B$8:AD$8)-SUMIFS($C121:Z121,$C$11:Z$11,"Payment"),
AD$8))</f>
        <v>0</v>
      </c>
      <c r="AD121" s="66">
        <f t="shared" si="21"/>
        <v>0</v>
      </c>
      <c r="AE121" s="47"/>
      <c r="AF121" s="66">
        <f>IF(OR(AND((AG120-$D$993-SUM($C$8:AG$8)+SUMIFS($C121:AC121,$C$11:AC$11,"Payment"))&lt;=0,SUMIFS($C121:AD121,$C$11:AD$11,"Balance")=0,AD121=0),AG$8&gt;=AG120),AG120,
IF(SUMIFS($C121:AD121,$C$11:AD$11,"Balance")=0, $D$993+SUM($B$8:AG$8)-SUMIFS($C121:AC121,$C$11:AC$11,"Payment"),
AG$8))</f>
        <v>0</v>
      </c>
      <c r="AG121" s="66">
        <f t="shared" si="22"/>
        <v>0</v>
      </c>
      <c r="AH121" s="47"/>
      <c r="AI121" s="66">
        <f>IF(OR(AND((AJ120-$D$993-SUM($C$8:AJ$8)+SUMIFS($C121:AF121,$C$11:AF$11,"Payment"))&lt;=0,SUMIFS($C121:AG121,$C$11:AG$11,"Balance")=0,AG121=0),AJ$8&gt;=AJ120),AJ120,
IF(SUMIFS($C121:AG121,$C$11:AG$11,"Balance")=0, $D$993+SUM($B$8:AJ$8)-SUMIFS($C121:AF121,$C$11:AF$11,"Payment"),
AJ$8))</f>
        <v>0</v>
      </c>
      <c r="AJ121" s="66">
        <f t="shared" si="23"/>
        <v>0</v>
      </c>
      <c r="AK121" s="67"/>
    </row>
    <row r="122" spans="1:37" s="49" customFormat="1" ht="15.6">
      <c r="A122" s="65">
        <v>111</v>
      </c>
      <c r="B122" s="66">
        <f>IF(OR(AND((C121-$D$993-SUM($C$8:C$8))&lt;=0),C$8&gt;=C121),C121, C$8+$D$993)</f>
        <v>0</v>
      </c>
      <c r="C122" s="66">
        <f t="shared" si="12"/>
        <v>0</v>
      </c>
      <c r="D122" s="67"/>
      <c r="E122" s="66">
        <f>IF(OR(AND((F121-$D$993-SUM($C$8:F$8)+SUMIFS(B122:$C122,B$11:$C$11,"Payment"))&lt;=0,SUMIFS($C122:C122,$C$11:C$11,"Balance")=0,C122=0),F$8&gt;=F121),F121,
IF(SUMIFS($C122:C122,$C$11:C$11,"Balance")=0, $D$993+SUM($B$8:F$8)-SUMIFS(B122:$C122,B$11:$C$11,"Payment"),
F$8))</f>
        <v>0</v>
      </c>
      <c r="F122" s="66">
        <f t="shared" si="13"/>
        <v>0</v>
      </c>
      <c r="G122" s="67"/>
      <c r="H122" s="66">
        <f>IF(OR(AND((I121-$D$993-SUM($C$8:I$8)+SUMIFS($C122:E122,$C$11:E$11,"Payment"))&lt;=0,SUMIFS($C122:F122,$C$11:F$11,"Balance")=0,F122=0),I$8&gt;=I121),I121,
IF(SUMIFS($C122:F122,$C$11:F$11,"Balance")=0, $D$993+SUM($B$8:I$8)-SUMIFS($C122:E122,$C$11:E$11,"Payment"),
I$8))</f>
        <v>0</v>
      </c>
      <c r="I122" s="66">
        <f t="shared" si="14"/>
        <v>0</v>
      </c>
      <c r="J122" s="47"/>
      <c r="K122" s="66">
        <f>IF(OR(AND((L121-$D$993-SUM($C$8:L$8)+SUMIFS($C122:H122,$C$11:H$11,"Payment"))&lt;=0,SUMIFS($C122:I122,$C$11:I$11,"Balance")=0,I122=0),L$8&gt;=L121),L121,
IF(SUMIFS($C122:I122,$C$11:I$11,"Balance")=0, $D$993+SUM($B$8:L$8)-SUMIFS($C122:H122,$C$11:H$11,"Payment"),
L$8))</f>
        <v>0</v>
      </c>
      <c r="L122" s="66">
        <f t="shared" si="15"/>
        <v>0</v>
      </c>
      <c r="M122" s="47"/>
      <c r="N122" s="66">
        <f>IF(OR(AND((O121-$D$993-SUM($C$8:O$8)+SUMIFS($C122:K122,$C$11:K$11,"Payment"))&lt;=0,SUMIFS($C122:L122,$C$11:L$11,"Balance")=0,L122=0),O$8&gt;=O121),O121,
IF(SUMIFS($C122:L122,$C$11:L$11,"Balance")=0, $D$993+SUM($B$8:O$8)-SUMIFS($C122:K122,$C$11:K$11,"Payment"),
O$8))</f>
        <v>0</v>
      </c>
      <c r="O122" s="66">
        <f t="shared" si="16"/>
        <v>0</v>
      </c>
      <c r="P122" s="47"/>
      <c r="Q122" s="66">
        <f>IF(OR(AND((R121-$D$993-SUM($C$8:R$8)+SUMIFS($C122:N122,$C$11:N$11,"Payment"))&lt;=0,SUMIFS($C122:O122,$C$11:O$11,"Balance")=0,O122=0),R$8&gt;=R121),R121,
IF(SUMIFS($C122:O122,$C$11:O$11,"Balance")=0, $D$993+SUM($B$8:R$8)-SUMIFS($C122:N122,$C$11:N$11,"Payment"),
R$8))</f>
        <v>0</v>
      </c>
      <c r="R122" s="66">
        <f t="shared" si="17"/>
        <v>0</v>
      </c>
      <c r="S122" s="47"/>
      <c r="T122" s="66">
        <f>IF(OR(AND((U121-$D$993-SUM($C$8:U$8)+SUMIFS($C122:Q122,$C$11:Q$11,"Payment"))&lt;=0,SUMIFS($C122:R122,$C$11:R$11,"Balance")=0,R122=0),U$8&gt;=U121),U121,
IF(SUMIFS($C122:R122,$C$11:R$11,"Balance")=0, $D$993+SUM($B$8:U$8)-SUMIFS($C122:Q122,$C$11:Q$11,"Payment"),
U$8))</f>
        <v>0</v>
      </c>
      <c r="U122" s="66">
        <f t="shared" si="18"/>
        <v>0</v>
      </c>
      <c r="V122" s="47"/>
      <c r="W122" s="66">
        <f>IF(OR(AND((X121-$D$993-SUM($C$8:X$8)+SUMIFS($C122:T122,$C$11:T$11,"Payment"))&lt;=0,SUMIFS($C122:U122,$C$11:U$11,"Balance")=0,U122=0),X$8&gt;=X121),X121,
IF(SUMIFS($C122:U122,$C$11:U$11,"Balance")=0, $D$993+SUM($B$8:X$8)-SUMIFS($C122:T122,$C$11:T$11,"Payment"),
X$8))</f>
        <v>0</v>
      </c>
      <c r="X122" s="66">
        <f t="shared" si="19"/>
        <v>0</v>
      </c>
      <c r="Y122" s="47"/>
      <c r="Z122" s="66">
        <f>IF(OR(AND((AA121-$D$993-SUM($C$8:AA$8)+SUMIFS($C122:W122,$C$11:W$11,"Payment"))&lt;=0,SUMIFS($C122:X122,$C$11:X$11,"Balance")=0,X122=0),AA$8&gt;=AA121),AA121,
IF(SUMIFS($C122:X122,$C$11:X$11,"Balance")=0, $D$993+SUM($B$8:AA$8)-SUMIFS($C122:W122,$C$11:W$11,"Payment"),
AA$8))</f>
        <v>0</v>
      </c>
      <c r="AA122" s="66">
        <f t="shared" si="20"/>
        <v>0</v>
      </c>
      <c r="AB122" s="47"/>
      <c r="AC122" s="66">
        <f>IF(OR(AND((AD121-$D$993-SUM($C$8:AD$8)+SUMIFS($C122:Z122,$C$11:Z$11,"Payment"))&lt;=0,SUMIFS($C122:AA122,$C$11:AA$11,"Balance")=0,AA122=0),AD$8&gt;=AD121),AD121,
IF(SUMIFS($C122:AA122,$C$11:AA$11,"Balance")=0, $D$993+SUM($B$8:AD$8)-SUMIFS($C122:Z122,$C$11:Z$11,"Payment"),
AD$8))</f>
        <v>0</v>
      </c>
      <c r="AD122" s="66">
        <f t="shared" si="21"/>
        <v>0</v>
      </c>
      <c r="AE122" s="47"/>
      <c r="AF122" s="66">
        <f>IF(OR(AND((AG121-$D$993-SUM($C$8:AG$8)+SUMIFS($C122:AC122,$C$11:AC$11,"Payment"))&lt;=0,SUMIFS($C122:AD122,$C$11:AD$11,"Balance")=0,AD122=0),AG$8&gt;=AG121),AG121,
IF(SUMIFS($C122:AD122,$C$11:AD$11,"Balance")=0, $D$993+SUM($B$8:AG$8)-SUMIFS($C122:AC122,$C$11:AC$11,"Payment"),
AG$8))</f>
        <v>0</v>
      </c>
      <c r="AG122" s="66">
        <f t="shared" si="22"/>
        <v>0</v>
      </c>
      <c r="AH122" s="47"/>
      <c r="AI122" s="66">
        <f>IF(OR(AND((AJ121-$D$993-SUM($C$8:AJ$8)+SUMIFS($C122:AF122,$C$11:AF$11,"Payment"))&lt;=0,SUMIFS($C122:AG122,$C$11:AG$11,"Balance")=0,AG122=0),AJ$8&gt;=AJ121),AJ121,
IF(SUMIFS($C122:AG122,$C$11:AG$11,"Balance")=0, $D$993+SUM($B$8:AJ$8)-SUMIFS($C122:AF122,$C$11:AF$11,"Payment"),
AJ$8))</f>
        <v>0</v>
      </c>
      <c r="AJ122" s="66">
        <f t="shared" si="23"/>
        <v>0</v>
      </c>
      <c r="AK122" s="67"/>
    </row>
    <row r="123" spans="1:37" s="49" customFormat="1" ht="15.6">
      <c r="A123" s="65">
        <v>112</v>
      </c>
      <c r="B123" s="66">
        <f>IF(OR(AND((C122-$D$993-SUM($C$8:C$8))&lt;=0),C$8&gt;=C122),C122, C$8+$D$993)</f>
        <v>0</v>
      </c>
      <c r="C123" s="66">
        <f t="shared" si="12"/>
        <v>0</v>
      </c>
      <c r="D123" s="47"/>
      <c r="E123" s="66">
        <f>IF(OR(AND((F122-$D$993-SUM($C$8:F$8)+SUMIFS(B123:$C123,B$11:$C$11,"Payment"))&lt;=0,SUMIFS($C123:C123,$C$11:C$11,"Balance")=0,C123=0),F$8&gt;=F122),F122,
IF(SUMIFS($C123:C123,$C$11:C$11,"Balance")=0, $D$993+SUM($B$8:F$8)-SUMIFS(B123:$C123,B$11:$C$11,"Payment"),
F$8))</f>
        <v>0</v>
      </c>
      <c r="F123" s="66">
        <f t="shared" si="13"/>
        <v>0</v>
      </c>
      <c r="G123" s="47"/>
      <c r="H123" s="66">
        <f>IF(OR(AND((I122-$D$993-SUM($C$8:I$8)+SUMIFS($C123:E123,$C$11:E$11,"Payment"))&lt;=0,SUMIFS($C123:F123,$C$11:F$11,"Balance")=0,F123=0),I$8&gt;=I122),I122,
IF(SUMIFS($C123:F123,$C$11:F$11,"Balance")=0, $D$993+SUM($B$8:I$8)-SUMIFS($C123:E123,$C$11:E$11,"Payment"),
I$8))</f>
        <v>0</v>
      </c>
      <c r="I123" s="66">
        <f t="shared" si="14"/>
        <v>0</v>
      </c>
      <c r="J123" s="47"/>
      <c r="K123" s="66">
        <f>IF(OR(AND((L122-$D$993-SUM($C$8:L$8)+SUMIFS($C123:H123,$C$11:H$11,"Payment"))&lt;=0,SUMIFS($C123:I123,$C$11:I$11,"Balance")=0,I123=0),L$8&gt;=L122),L122,
IF(SUMIFS($C123:I123,$C$11:I$11,"Balance")=0, $D$993+SUM($B$8:L$8)-SUMIFS($C123:H123,$C$11:H$11,"Payment"),
L$8))</f>
        <v>0</v>
      </c>
      <c r="L123" s="66">
        <f t="shared" si="15"/>
        <v>0</v>
      </c>
      <c r="M123" s="47"/>
      <c r="N123" s="66">
        <f>IF(OR(AND((O122-$D$993-SUM($C$8:O$8)+SUMIFS($C123:K123,$C$11:K$11,"Payment"))&lt;=0,SUMIFS($C123:L123,$C$11:L$11,"Balance")=0,L123=0),O$8&gt;=O122),O122,
IF(SUMIFS($C123:L123,$C$11:L$11,"Balance")=0, $D$993+SUM($B$8:O$8)-SUMIFS($C123:K123,$C$11:K$11,"Payment"),
O$8))</f>
        <v>0</v>
      </c>
      <c r="O123" s="66">
        <f t="shared" si="16"/>
        <v>0</v>
      </c>
      <c r="P123" s="47"/>
      <c r="Q123" s="66">
        <f>IF(OR(AND((R122-$D$993-SUM($C$8:R$8)+SUMIFS($C123:N123,$C$11:N$11,"Payment"))&lt;=0,SUMIFS($C123:O123,$C$11:O$11,"Balance")=0,O123=0),R$8&gt;=R122),R122,
IF(SUMIFS($C123:O123,$C$11:O$11,"Balance")=0, $D$993+SUM($B$8:R$8)-SUMIFS($C123:N123,$C$11:N$11,"Payment"),
R$8))</f>
        <v>0</v>
      </c>
      <c r="R123" s="66">
        <f t="shared" si="17"/>
        <v>0</v>
      </c>
      <c r="S123" s="47"/>
      <c r="T123" s="66">
        <f>IF(OR(AND((U122-$D$993-SUM($C$8:U$8)+SUMIFS($C123:Q123,$C$11:Q$11,"Payment"))&lt;=0,SUMIFS($C123:R123,$C$11:R$11,"Balance")=0,R123=0),U$8&gt;=U122),U122,
IF(SUMIFS($C123:R123,$C$11:R$11,"Balance")=0, $D$993+SUM($B$8:U$8)-SUMIFS($C123:Q123,$C$11:Q$11,"Payment"),
U$8))</f>
        <v>0</v>
      </c>
      <c r="U123" s="66">
        <f t="shared" si="18"/>
        <v>0</v>
      </c>
      <c r="V123" s="47"/>
      <c r="W123" s="66">
        <f>IF(OR(AND((X122-$D$993-SUM($C$8:X$8)+SUMIFS($C123:T123,$C$11:T$11,"Payment"))&lt;=0,SUMIFS($C123:U123,$C$11:U$11,"Balance")=0,U123=0),X$8&gt;=X122),X122,
IF(SUMIFS($C123:U123,$C$11:U$11,"Balance")=0, $D$993+SUM($B$8:X$8)-SUMIFS($C123:T123,$C$11:T$11,"Payment"),
X$8))</f>
        <v>0</v>
      </c>
      <c r="X123" s="66">
        <f t="shared" si="19"/>
        <v>0</v>
      </c>
      <c r="Y123" s="47"/>
      <c r="Z123" s="66">
        <f>IF(OR(AND((AA122-$D$993-SUM($C$8:AA$8)+SUMIFS($C123:W123,$C$11:W$11,"Payment"))&lt;=0,SUMIFS($C123:X123,$C$11:X$11,"Balance")=0,X123=0),AA$8&gt;=AA122),AA122,
IF(SUMIFS($C123:X123,$C$11:X$11,"Balance")=0, $D$993+SUM($B$8:AA$8)-SUMIFS($C123:W123,$C$11:W$11,"Payment"),
AA$8))</f>
        <v>0</v>
      </c>
      <c r="AA123" s="66">
        <f t="shared" si="20"/>
        <v>0</v>
      </c>
      <c r="AB123" s="47"/>
      <c r="AC123" s="66">
        <f>IF(OR(AND((AD122-$D$993-SUM($C$8:AD$8)+SUMIFS($C123:Z123,$C$11:Z$11,"Payment"))&lt;=0,SUMIFS($C123:AA123,$C$11:AA$11,"Balance")=0,AA123=0),AD$8&gt;=AD122),AD122,
IF(SUMIFS($C123:AA123,$C$11:AA$11,"Balance")=0, $D$993+SUM($B$8:AD$8)-SUMIFS($C123:Z123,$C$11:Z$11,"Payment"),
AD$8))</f>
        <v>0</v>
      </c>
      <c r="AD123" s="66">
        <f t="shared" si="21"/>
        <v>0</v>
      </c>
      <c r="AE123" s="47"/>
      <c r="AF123" s="66">
        <f>IF(OR(AND((AG122-$D$993-SUM($C$8:AG$8)+SUMIFS($C123:AC123,$C$11:AC$11,"Payment"))&lt;=0,SUMIFS($C123:AD123,$C$11:AD$11,"Balance")=0,AD123=0),AG$8&gt;=AG122),AG122,
IF(SUMIFS($C123:AD123,$C$11:AD$11,"Balance")=0, $D$993+SUM($B$8:AG$8)-SUMIFS($C123:AC123,$C$11:AC$11,"Payment"),
AG$8))</f>
        <v>0</v>
      </c>
      <c r="AG123" s="66">
        <f t="shared" si="22"/>
        <v>0</v>
      </c>
      <c r="AH123" s="47"/>
      <c r="AI123" s="66">
        <f>IF(OR(AND((AJ122-$D$993-SUM($C$8:AJ$8)+SUMIFS($C123:AF123,$C$11:AF$11,"Payment"))&lt;=0,SUMIFS($C123:AG123,$C$11:AG$11,"Balance")=0,AG123=0),AJ$8&gt;=AJ122),AJ122,
IF(SUMIFS($C123:AG123,$C$11:AG$11,"Balance")=0, $D$993+SUM($B$8:AJ$8)-SUMIFS($C123:AF123,$C$11:AF$11,"Payment"),
AJ$8))</f>
        <v>0</v>
      </c>
      <c r="AJ123" s="66">
        <f t="shared" si="23"/>
        <v>0</v>
      </c>
      <c r="AK123" s="67"/>
    </row>
    <row r="124" spans="1:37" s="49" customFormat="1" ht="15.6">
      <c r="A124" s="65">
        <v>113</v>
      </c>
      <c r="B124" s="66">
        <f>IF(OR(AND((C123-$D$993-SUM($C$8:C$8))&lt;=0),C$8&gt;=C123),C123, C$8+$D$993)</f>
        <v>0</v>
      </c>
      <c r="C124" s="66">
        <f t="shared" si="12"/>
        <v>0</v>
      </c>
      <c r="D124" s="67"/>
      <c r="E124" s="66">
        <f>IF(OR(AND((F123-$D$993-SUM($C$8:F$8)+SUMIFS(B124:$C124,B$11:$C$11,"Payment"))&lt;=0,SUMIFS($C124:C124,$C$11:C$11,"Balance")=0,C124=0),F$8&gt;=F123),F123,
IF(SUMIFS($C124:C124,$C$11:C$11,"Balance")=0, $D$993+SUM($B$8:F$8)-SUMIFS(B124:$C124,B$11:$C$11,"Payment"),
F$8))</f>
        <v>0</v>
      </c>
      <c r="F124" s="66">
        <f t="shared" si="13"/>
        <v>0</v>
      </c>
      <c r="G124" s="67"/>
      <c r="H124" s="66">
        <f>IF(OR(AND((I123-$D$993-SUM($C$8:I$8)+SUMIFS($C124:E124,$C$11:E$11,"Payment"))&lt;=0,SUMIFS($C124:F124,$C$11:F$11,"Balance")=0,F124=0),I$8&gt;=I123),I123,
IF(SUMIFS($C124:F124,$C$11:F$11,"Balance")=0, $D$993+SUM($B$8:I$8)-SUMIFS($C124:E124,$C$11:E$11,"Payment"),
I$8))</f>
        <v>0</v>
      </c>
      <c r="I124" s="66">
        <f t="shared" si="14"/>
        <v>0</v>
      </c>
      <c r="J124" s="47"/>
      <c r="K124" s="66">
        <f>IF(OR(AND((L123-$D$993-SUM($C$8:L$8)+SUMIFS($C124:H124,$C$11:H$11,"Payment"))&lt;=0,SUMIFS($C124:I124,$C$11:I$11,"Balance")=0,I124=0),L$8&gt;=L123),L123,
IF(SUMIFS($C124:I124,$C$11:I$11,"Balance")=0, $D$993+SUM($B$8:L$8)-SUMIFS($C124:H124,$C$11:H$11,"Payment"),
L$8))</f>
        <v>0</v>
      </c>
      <c r="L124" s="66">
        <f t="shared" si="15"/>
        <v>0</v>
      </c>
      <c r="M124" s="47"/>
      <c r="N124" s="66">
        <f>IF(OR(AND((O123-$D$993-SUM($C$8:O$8)+SUMIFS($C124:K124,$C$11:K$11,"Payment"))&lt;=0,SUMIFS($C124:L124,$C$11:L$11,"Balance")=0,L124=0),O$8&gt;=O123),O123,
IF(SUMIFS($C124:L124,$C$11:L$11,"Balance")=0, $D$993+SUM($B$8:O$8)-SUMIFS($C124:K124,$C$11:K$11,"Payment"),
O$8))</f>
        <v>0</v>
      </c>
      <c r="O124" s="66">
        <f t="shared" si="16"/>
        <v>0</v>
      </c>
      <c r="P124" s="47"/>
      <c r="Q124" s="66">
        <f>IF(OR(AND((R123-$D$993-SUM($C$8:R$8)+SUMIFS($C124:N124,$C$11:N$11,"Payment"))&lt;=0,SUMIFS($C124:O124,$C$11:O$11,"Balance")=0,O124=0),R$8&gt;=R123),R123,
IF(SUMIFS($C124:O124,$C$11:O$11,"Balance")=0, $D$993+SUM($B$8:R$8)-SUMIFS($C124:N124,$C$11:N$11,"Payment"),
R$8))</f>
        <v>0</v>
      </c>
      <c r="R124" s="66">
        <f t="shared" si="17"/>
        <v>0</v>
      </c>
      <c r="S124" s="47"/>
      <c r="T124" s="66">
        <f>IF(OR(AND((U123-$D$993-SUM($C$8:U$8)+SUMIFS($C124:Q124,$C$11:Q$11,"Payment"))&lt;=0,SUMIFS($C124:R124,$C$11:R$11,"Balance")=0,R124=0),U$8&gt;=U123),U123,
IF(SUMIFS($C124:R124,$C$11:R$11,"Balance")=0, $D$993+SUM($B$8:U$8)-SUMIFS($C124:Q124,$C$11:Q$11,"Payment"),
U$8))</f>
        <v>0</v>
      </c>
      <c r="U124" s="66">
        <f t="shared" si="18"/>
        <v>0</v>
      </c>
      <c r="V124" s="47"/>
      <c r="W124" s="66">
        <f>IF(OR(AND((X123-$D$993-SUM($C$8:X$8)+SUMIFS($C124:T124,$C$11:T$11,"Payment"))&lt;=0,SUMIFS($C124:U124,$C$11:U$11,"Balance")=0,U124=0),X$8&gt;=X123),X123,
IF(SUMIFS($C124:U124,$C$11:U$11,"Balance")=0, $D$993+SUM($B$8:X$8)-SUMIFS($C124:T124,$C$11:T$11,"Payment"),
X$8))</f>
        <v>0</v>
      </c>
      <c r="X124" s="66">
        <f t="shared" si="19"/>
        <v>0</v>
      </c>
      <c r="Y124" s="47"/>
      <c r="Z124" s="66">
        <f>IF(OR(AND((AA123-$D$993-SUM($C$8:AA$8)+SUMIFS($C124:W124,$C$11:W$11,"Payment"))&lt;=0,SUMIFS($C124:X124,$C$11:X$11,"Balance")=0,X124=0),AA$8&gt;=AA123),AA123,
IF(SUMIFS($C124:X124,$C$11:X$11,"Balance")=0, $D$993+SUM($B$8:AA$8)-SUMIFS($C124:W124,$C$11:W$11,"Payment"),
AA$8))</f>
        <v>0</v>
      </c>
      <c r="AA124" s="66">
        <f t="shared" si="20"/>
        <v>0</v>
      </c>
      <c r="AB124" s="47"/>
      <c r="AC124" s="66">
        <f>IF(OR(AND((AD123-$D$993-SUM($C$8:AD$8)+SUMIFS($C124:Z124,$C$11:Z$11,"Payment"))&lt;=0,SUMIFS($C124:AA124,$C$11:AA$11,"Balance")=0,AA124=0),AD$8&gt;=AD123),AD123,
IF(SUMIFS($C124:AA124,$C$11:AA$11,"Balance")=0, $D$993+SUM($B$8:AD$8)-SUMIFS($C124:Z124,$C$11:Z$11,"Payment"),
AD$8))</f>
        <v>0</v>
      </c>
      <c r="AD124" s="66">
        <f t="shared" si="21"/>
        <v>0</v>
      </c>
      <c r="AE124" s="47"/>
      <c r="AF124" s="66">
        <f>IF(OR(AND((AG123-$D$993-SUM($C$8:AG$8)+SUMIFS($C124:AC124,$C$11:AC$11,"Payment"))&lt;=0,SUMIFS($C124:AD124,$C$11:AD$11,"Balance")=0,AD124=0),AG$8&gt;=AG123),AG123,
IF(SUMIFS($C124:AD124,$C$11:AD$11,"Balance")=0, $D$993+SUM($B$8:AG$8)-SUMIFS($C124:AC124,$C$11:AC$11,"Payment"),
AG$8))</f>
        <v>0</v>
      </c>
      <c r="AG124" s="66">
        <f t="shared" si="22"/>
        <v>0</v>
      </c>
      <c r="AH124" s="47"/>
      <c r="AI124" s="66">
        <f>IF(OR(AND((AJ123-$D$993-SUM($C$8:AJ$8)+SUMIFS($C124:AF124,$C$11:AF$11,"Payment"))&lt;=0,SUMIFS($C124:AG124,$C$11:AG$11,"Balance")=0,AG124=0),AJ$8&gt;=AJ123),AJ123,
IF(SUMIFS($C124:AG124,$C$11:AG$11,"Balance")=0, $D$993+SUM($B$8:AJ$8)-SUMIFS($C124:AF124,$C$11:AF$11,"Payment"),
AJ$8))</f>
        <v>0</v>
      </c>
      <c r="AJ124" s="66">
        <f t="shared" si="23"/>
        <v>0</v>
      </c>
      <c r="AK124" s="67"/>
    </row>
    <row r="125" spans="1:37" s="49" customFormat="1" ht="15.6">
      <c r="A125" s="65">
        <v>114</v>
      </c>
      <c r="B125" s="66">
        <f>IF(OR(AND((C124-$D$993-SUM($C$8:C$8))&lt;=0),C$8&gt;=C124),C124, C$8+$D$993)</f>
        <v>0</v>
      </c>
      <c r="C125" s="66">
        <f t="shared" si="12"/>
        <v>0</v>
      </c>
      <c r="D125" s="67"/>
      <c r="E125" s="66">
        <f>IF(OR(AND((F124-$D$993-SUM($C$8:F$8)+SUMIFS(B125:$C125,B$11:$C$11,"Payment"))&lt;=0,SUMIFS($C125:C125,$C$11:C$11,"Balance")=0,C125=0),F$8&gt;=F124),F124,
IF(SUMIFS($C125:C125,$C$11:C$11,"Balance")=0, $D$993+SUM($B$8:F$8)-SUMIFS(B125:$C125,B$11:$C$11,"Payment"),
F$8))</f>
        <v>0</v>
      </c>
      <c r="F125" s="66">
        <f t="shared" si="13"/>
        <v>0</v>
      </c>
      <c r="G125" s="67"/>
      <c r="H125" s="66">
        <f>IF(OR(AND((I124-$D$993-SUM($C$8:I$8)+SUMIFS($C125:E125,$C$11:E$11,"Payment"))&lt;=0,SUMIFS($C125:F125,$C$11:F$11,"Balance")=0,F125=0),I$8&gt;=I124),I124,
IF(SUMIFS($C125:F125,$C$11:F$11,"Balance")=0, $D$993+SUM($B$8:I$8)-SUMIFS($C125:E125,$C$11:E$11,"Payment"),
I$8))</f>
        <v>0</v>
      </c>
      <c r="I125" s="66">
        <f t="shared" si="14"/>
        <v>0</v>
      </c>
      <c r="J125" s="47"/>
      <c r="K125" s="66">
        <f>IF(OR(AND((L124-$D$993-SUM($C$8:L$8)+SUMIFS($C125:H125,$C$11:H$11,"Payment"))&lt;=0,SUMIFS($C125:I125,$C$11:I$11,"Balance")=0,I125=0),L$8&gt;=L124),L124,
IF(SUMIFS($C125:I125,$C$11:I$11,"Balance")=0, $D$993+SUM($B$8:L$8)-SUMIFS($C125:H125,$C$11:H$11,"Payment"),
L$8))</f>
        <v>0</v>
      </c>
      <c r="L125" s="66">
        <f t="shared" si="15"/>
        <v>0</v>
      </c>
      <c r="M125" s="47"/>
      <c r="N125" s="66">
        <f>IF(OR(AND((O124-$D$993-SUM($C$8:O$8)+SUMIFS($C125:K125,$C$11:K$11,"Payment"))&lt;=0,SUMIFS($C125:L125,$C$11:L$11,"Balance")=0,L125=0),O$8&gt;=O124),O124,
IF(SUMIFS($C125:L125,$C$11:L$11,"Balance")=0, $D$993+SUM($B$8:O$8)-SUMIFS($C125:K125,$C$11:K$11,"Payment"),
O$8))</f>
        <v>0</v>
      </c>
      <c r="O125" s="66">
        <f t="shared" si="16"/>
        <v>0</v>
      </c>
      <c r="P125" s="47"/>
      <c r="Q125" s="66">
        <f>IF(OR(AND((R124-$D$993-SUM($C$8:R$8)+SUMIFS($C125:N125,$C$11:N$11,"Payment"))&lt;=0,SUMIFS($C125:O125,$C$11:O$11,"Balance")=0,O125=0),R$8&gt;=R124),R124,
IF(SUMIFS($C125:O125,$C$11:O$11,"Balance")=0, $D$993+SUM($B$8:R$8)-SUMIFS($C125:N125,$C$11:N$11,"Payment"),
R$8))</f>
        <v>0</v>
      </c>
      <c r="R125" s="66">
        <f t="shared" si="17"/>
        <v>0</v>
      </c>
      <c r="S125" s="47"/>
      <c r="T125" s="66">
        <f>IF(OR(AND((U124-$D$993-SUM($C$8:U$8)+SUMIFS($C125:Q125,$C$11:Q$11,"Payment"))&lt;=0,SUMIFS($C125:R125,$C$11:R$11,"Balance")=0,R125=0),U$8&gt;=U124),U124,
IF(SUMIFS($C125:R125,$C$11:R$11,"Balance")=0, $D$993+SUM($B$8:U$8)-SUMIFS($C125:Q125,$C$11:Q$11,"Payment"),
U$8))</f>
        <v>0</v>
      </c>
      <c r="U125" s="66">
        <f t="shared" si="18"/>
        <v>0</v>
      </c>
      <c r="V125" s="47"/>
      <c r="W125" s="66">
        <f>IF(OR(AND((X124-$D$993-SUM($C$8:X$8)+SUMIFS($C125:T125,$C$11:T$11,"Payment"))&lt;=0,SUMIFS($C125:U125,$C$11:U$11,"Balance")=0,U125=0),X$8&gt;=X124),X124,
IF(SUMIFS($C125:U125,$C$11:U$11,"Balance")=0, $D$993+SUM($B$8:X$8)-SUMIFS($C125:T125,$C$11:T$11,"Payment"),
X$8))</f>
        <v>0</v>
      </c>
      <c r="X125" s="66">
        <f t="shared" si="19"/>
        <v>0</v>
      </c>
      <c r="Y125" s="47"/>
      <c r="Z125" s="66">
        <f>IF(OR(AND((AA124-$D$993-SUM($C$8:AA$8)+SUMIFS($C125:W125,$C$11:W$11,"Payment"))&lt;=0,SUMIFS($C125:X125,$C$11:X$11,"Balance")=0,X125=0),AA$8&gt;=AA124),AA124,
IF(SUMIFS($C125:X125,$C$11:X$11,"Balance")=0, $D$993+SUM($B$8:AA$8)-SUMIFS($C125:W125,$C$11:W$11,"Payment"),
AA$8))</f>
        <v>0</v>
      </c>
      <c r="AA125" s="66">
        <f t="shared" si="20"/>
        <v>0</v>
      </c>
      <c r="AB125" s="47"/>
      <c r="AC125" s="66">
        <f>IF(OR(AND((AD124-$D$993-SUM($C$8:AD$8)+SUMIFS($C125:Z125,$C$11:Z$11,"Payment"))&lt;=0,SUMIFS($C125:AA125,$C$11:AA$11,"Balance")=0,AA125=0),AD$8&gt;=AD124),AD124,
IF(SUMIFS($C125:AA125,$C$11:AA$11,"Balance")=0, $D$993+SUM($B$8:AD$8)-SUMIFS($C125:Z125,$C$11:Z$11,"Payment"),
AD$8))</f>
        <v>0</v>
      </c>
      <c r="AD125" s="66">
        <f t="shared" si="21"/>
        <v>0</v>
      </c>
      <c r="AE125" s="47"/>
      <c r="AF125" s="66">
        <f>IF(OR(AND((AG124-$D$993-SUM($C$8:AG$8)+SUMIFS($C125:AC125,$C$11:AC$11,"Payment"))&lt;=0,SUMIFS($C125:AD125,$C$11:AD$11,"Balance")=0,AD125=0),AG$8&gt;=AG124),AG124,
IF(SUMIFS($C125:AD125,$C$11:AD$11,"Balance")=0, $D$993+SUM($B$8:AG$8)-SUMIFS($C125:AC125,$C$11:AC$11,"Payment"),
AG$8))</f>
        <v>0</v>
      </c>
      <c r="AG125" s="66">
        <f t="shared" si="22"/>
        <v>0</v>
      </c>
      <c r="AH125" s="47"/>
      <c r="AI125" s="66">
        <f>IF(OR(AND((AJ124-$D$993-SUM($C$8:AJ$8)+SUMIFS($C125:AF125,$C$11:AF$11,"Payment"))&lt;=0,SUMIFS($C125:AG125,$C$11:AG$11,"Balance")=0,AG125=0),AJ$8&gt;=AJ124),AJ124,
IF(SUMIFS($C125:AG125,$C$11:AG$11,"Balance")=0, $D$993+SUM($B$8:AJ$8)-SUMIFS($C125:AF125,$C$11:AF$11,"Payment"),
AJ$8))</f>
        <v>0</v>
      </c>
      <c r="AJ125" s="66">
        <f t="shared" si="23"/>
        <v>0</v>
      </c>
      <c r="AK125" s="67"/>
    </row>
    <row r="126" spans="1:37" s="49" customFormat="1" ht="15.6">
      <c r="A126" s="65">
        <v>115</v>
      </c>
      <c r="B126" s="66">
        <f>IF(OR(AND((C125-$D$993-SUM($C$8:C$8))&lt;=0),C$8&gt;=C125),C125, C$8+$D$993)</f>
        <v>0</v>
      </c>
      <c r="C126" s="66">
        <f t="shared" si="12"/>
        <v>0</v>
      </c>
      <c r="D126" s="67"/>
      <c r="E126" s="66">
        <f>IF(OR(AND((F125-$D$993-SUM($C$8:F$8)+SUMIFS(B126:$C126,B$11:$C$11,"Payment"))&lt;=0,SUMIFS($C126:C126,$C$11:C$11,"Balance")=0,C126=0),F$8&gt;=F125),F125,
IF(SUMIFS($C126:C126,$C$11:C$11,"Balance")=0, $D$993+SUM($B$8:F$8)-SUMIFS(B126:$C126,B$11:$C$11,"Payment"),
F$8))</f>
        <v>0</v>
      </c>
      <c r="F126" s="66">
        <f t="shared" si="13"/>
        <v>0</v>
      </c>
      <c r="G126" s="67"/>
      <c r="H126" s="66">
        <f>IF(OR(AND((I125-$D$993-SUM($C$8:I$8)+SUMIFS($C126:E126,$C$11:E$11,"Payment"))&lt;=0,SUMIFS($C126:F126,$C$11:F$11,"Balance")=0,F126=0),I$8&gt;=I125),I125,
IF(SUMIFS($C126:F126,$C$11:F$11,"Balance")=0, $D$993+SUM($B$8:I$8)-SUMIFS($C126:E126,$C$11:E$11,"Payment"),
I$8))</f>
        <v>0</v>
      </c>
      <c r="I126" s="66">
        <f t="shared" si="14"/>
        <v>0</v>
      </c>
      <c r="J126" s="47"/>
      <c r="K126" s="66">
        <f>IF(OR(AND((L125-$D$993-SUM($C$8:L$8)+SUMIFS($C126:H126,$C$11:H$11,"Payment"))&lt;=0,SUMIFS($C126:I126,$C$11:I$11,"Balance")=0,I126=0),L$8&gt;=L125),L125,
IF(SUMIFS($C126:I126,$C$11:I$11,"Balance")=0, $D$993+SUM($B$8:L$8)-SUMIFS($C126:H126,$C$11:H$11,"Payment"),
L$8))</f>
        <v>0</v>
      </c>
      <c r="L126" s="66">
        <f t="shared" si="15"/>
        <v>0</v>
      </c>
      <c r="M126" s="47"/>
      <c r="N126" s="66">
        <f>IF(OR(AND((O125-$D$993-SUM($C$8:O$8)+SUMIFS($C126:K126,$C$11:K$11,"Payment"))&lt;=0,SUMIFS($C126:L126,$C$11:L$11,"Balance")=0,L126=0),O$8&gt;=O125),O125,
IF(SUMIFS($C126:L126,$C$11:L$11,"Balance")=0, $D$993+SUM($B$8:O$8)-SUMIFS($C126:K126,$C$11:K$11,"Payment"),
O$8))</f>
        <v>0</v>
      </c>
      <c r="O126" s="66">
        <f t="shared" si="16"/>
        <v>0</v>
      </c>
      <c r="P126" s="47"/>
      <c r="Q126" s="66">
        <f>IF(OR(AND((R125-$D$993-SUM($C$8:R$8)+SUMIFS($C126:N126,$C$11:N$11,"Payment"))&lt;=0,SUMIFS($C126:O126,$C$11:O$11,"Balance")=0,O126=0),R$8&gt;=R125),R125,
IF(SUMIFS($C126:O126,$C$11:O$11,"Balance")=0, $D$993+SUM($B$8:R$8)-SUMIFS($C126:N126,$C$11:N$11,"Payment"),
R$8))</f>
        <v>0</v>
      </c>
      <c r="R126" s="66">
        <f t="shared" si="17"/>
        <v>0</v>
      </c>
      <c r="S126" s="47"/>
      <c r="T126" s="66">
        <f>IF(OR(AND((U125-$D$993-SUM($C$8:U$8)+SUMIFS($C126:Q126,$C$11:Q$11,"Payment"))&lt;=0,SUMIFS($C126:R126,$C$11:R$11,"Balance")=0,R126=0),U$8&gt;=U125),U125,
IF(SUMIFS($C126:R126,$C$11:R$11,"Balance")=0, $D$993+SUM($B$8:U$8)-SUMIFS($C126:Q126,$C$11:Q$11,"Payment"),
U$8))</f>
        <v>0</v>
      </c>
      <c r="U126" s="66">
        <f t="shared" si="18"/>
        <v>0</v>
      </c>
      <c r="V126" s="47"/>
      <c r="W126" s="66">
        <f>IF(OR(AND((X125-$D$993-SUM($C$8:X$8)+SUMIFS($C126:T126,$C$11:T$11,"Payment"))&lt;=0,SUMIFS($C126:U126,$C$11:U$11,"Balance")=0,U126=0),X$8&gt;=X125),X125,
IF(SUMIFS($C126:U126,$C$11:U$11,"Balance")=0, $D$993+SUM($B$8:X$8)-SUMIFS($C126:T126,$C$11:T$11,"Payment"),
X$8))</f>
        <v>0</v>
      </c>
      <c r="X126" s="66">
        <f t="shared" si="19"/>
        <v>0</v>
      </c>
      <c r="Y126" s="47"/>
      <c r="Z126" s="66">
        <f>IF(OR(AND((AA125-$D$993-SUM($C$8:AA$8)+SUMIFS($C126:W126,$C$11:W$11,"Payment"))&lt;=0,SUMIFS($C126:X126,$C$11:X$11,"Balance")=0,X126=0),AA$8&gt;=AA125),AA125,
IF(SUMIFS($C126:X126,$C$11:X$11,"Balance")=0, $D$993+SUM($B$8:AA$8)-SUMIFS($C126:W126,$C$11:W$11,"Payment"),
AA$8))</f>
        <v>0</v>
      </c>
      <c r="AA126" s="66">
        <f t="shared" si="20"/>
        <v>0</v>
      </c>
      <c r="AB126" s="47"/>
      <c r="AC126" s="66">
        <f>IF(OR(AND((AD125-$D$993-SUM($C$8:AD$8)+SUMIFS($C126:Z126,$C$11:Z$11,"Payment"))&lt;=0,SUMIFS($C126:AA126,$C$11:AA$11,"Balance")=0,AA126=0),AD$8&gt;=AD125),AD125,
IF(SUMIFS($C126:AA126,$C$11:AA$11,"Balance")=0, $D$993+SUM($B$8:AD$8)-SUMIFS($C126:Z126,$C$11:Z$11,"Payment"),
AD$8))</f>
        <v>0</v>
      </c>
      <c r="AD126" s="66">
        <f t="shared" si="21"/>
        <v>0</v>
      </c>
      <c r="AE126" s="47"/>
      <c r="AF126" s="66">
        <f>IF(OR(AND((AG125-$D$993-SUM($C$8:AG$8)+SUMIFS($C126:AC126,$C$11:AC$11,"Payment"))&lt;=0,SUMIFS($C126:AD126,$C$11:AD$11,"Balance")=0,AD126=0),AG$8&gt;=AG125),AG125,
IF(SUMIFS($C126:AD126,$C$11:AD$11,"Balance")=0, $D$993+SUM($B$8:AG$8)-SUMIFS($C126:AC126,$C$11:AC$11,"Payment"),
AG$8))</f>
        <v>0</v>
      </c>
      <c r="AG126" s="66">
        <f t="shared" si="22"/>
        <v>0</v>
      </c>
      <c r="AH126" s="47"/>
      <c r="AI126" s="66">
        <f>IF(OR(AND((AJ125-$D$993-SUM($C$8:AJ$8)+SUMIFS($C126:AF126,$C$11:AF$11,"Payment"))&lt;=0,SUMIFS($C126:AG126,$C$11:AG$11,"Balance")=0,AG126=0),AJ$8&gt;=AJ125),AJ125,
IF(SUMIFS($C126:AG126,$C$11:AG$11,"Balance")=0, $D$993+SUM($B$8:AJ$8)-SUMIFS($C126:AF126,$C$11:AF$11,"Payment"),
AJ$8))</f>
        <v>0</v>
      </c>
      <c r="AJ126" s="66">
        <f t="shared" si="23"/>
        <v>0</v>
      </c>
      <c r="AK126" s="67"/>
    </row>
    <row r="127" spans="1:37" s="49" customFormat="1" ht="15.6">
      <c r="A127" s="65">
        <v>116</v>
      </c>
      <c r="B127" s="66">
        <f>IF(OR(AND((C126-$D$993-SUM($C$8:C$8))&lt;=0),C$8&gt;=C126),C126, C$8+$D$993)</f>
        <v>0</v>
      </c>
      <c r="C127" s="66">
        <f t="shared" si="12"/>
        <v>0</v>
      </c>
      <c r="D127" s="67"/>
      <c r="E127" s="66">
        <f>IF(OR(AND((F126-$D$993-SUM($C$8:F$8)+SUMIFS(B127:$C127,B$11:$C$11,"Payment"))&lt;=0,SUMIFS($C127:C127,$C$11:C$11,"Balance")=0,C127=0),F$8&gt;=F126),F126,
IF(SUMIFS($C127:C127,$C$11:C$11,"Balance")=0, $D$993+SUM($B$8:F$8)-SUMIFS(B127:$C127,B$11:$C$11,"Payment"),
F$8))</f>
        <v>0</v>
      </c>
      <c r="F127" s="66">
        <f t="shared" si="13"/>
        <v>0</v>
      </c>
      <c r="G127" s="67"/>
      <c r="H127" s="66">
        <f>IF(OR(AND((I126-$D$993-SUM($C$8:I$8)+SUMIFS($C127:E127,$C$11:E$11,"Payment"))&lt;=0,SUMIFS($C127:F127,$C$11:F$11,"Balance")=0,F127=0),I$8&gt;=I126),I126,
IF(SUMIFS($C127:F127,$C$11:F$11,"Balance")=0, $D$993+SUM($B$8:I$8)-SUMIFS($C127:E127,$C$11:E$11,"Payment"),
I$8))</f>
        <v>0</v>
      </c>
      <c r="I127" s="66">
        <f t="shared" si="14"/>
        <v>0</v>
      </c>
      <c r="J127" s="47"/>
      <c r="K127" s="66">
        <f>IF(OR(AND((L126-$D$993-SUM($C$8:L$8)+SUMIFS($C127:H127,$C$11:H$11,"Payment"))&lt;=0,SUMIFS($C127:I127,$C$11:I$11,"Balance")=0,I127=0),L$8&gt;=L126),L126,
IF(SUMIFS($C127:I127,$C$11:I$11,"Balance")=0, $D$993+SUM($B$8:L$8)-SUMIFS($C127:H127,$C$11:H$11,"Payment"),
L$8))</f>
        <v>0</v>
      </c>
      <c r="L127" s="66">
        <f t="shared" si="15"/>
        <v>0</v>
      </c>
      <c r="M127" s="47"/>
      <c r="N127" s="66">
        <f>IF(OR(AND((O126-$D$993-SUM($C$8:O$8)+SUMIFS($C127:K127,$C$11:K$11,"Payment"))&lt;=0,SUMIFS($C127:L127,$C$11:L$11,"Balance")=0,L127=0),O$8&gt;=O126),O126,
IF(SUMIFS($C127:L127,$C$11:L$11,"Balance")=0, $D$993+SUM($B$8:O$8)-SUMIFS($C127:K127,$C$11:K$11,"Payment"),
O$8))</f>
        <v>0</v>
      </c>
      <c r="O127" s="66">
        <f t="shared" si="16"/>
        <v>0</v>
      </c>
      <c r="P127" s="47"/>
      <c r="Q127" s="66">
        <f>IF(OR(AND((R126-$D$993-SUM($C$8:R$8)+SUMIFS($C127:N127,$C$11:N$11,"Payment"))&lt;=0,SUMIFS($C127:O127,$C$11:O$11,"Balance")=0,O127=0),R$8&gt;=R126),R126,
IF(SUMIFS($C127:O127,$C$11:O$11,"Balance")=0, $D$993+SUM($B$8:R$8)-SUMIFS($C127:N127,$C$11:N$11,"Payment"),
R$8))</f>
        <v>0</v>
      </c>
      <c r="R127" s="66">
        <f t="shared" si="17"/>
        <v>0</v>
      </c>
      <c r="S127" s="47"/>
      <c r="T127" s="66">
        <f>IF(OR(AND((U126-$D$993-SUM($C$8:U$8)+SUMIFS($C127:Q127,$C$11:Q$11,"Payment"))&lt;=0,SUMIFS($C127:R127,$C$11:R$11,"Balance")=0,R127=0),U$8&gt;=U126),U126,
IF(SUMIFS($C127:R127,$C$11:R$11,"Balance")=0, $D$993+SUM($B$8:U$8)-SUMIFS($C127:Q127,$C$11:Q$11,"Payment"),
U$8))</f>
        <v>0</v>
      </c>
      <c r="U127" s="66">
        <f t="shared" si="18"/>
        <v>0</v>
      </c>
      <c r="V127" s="47"/>
      <c r="W127" s="66">
        <f>IF(OR(AND((X126-$D$993-SUM($C$8:X$8)+SUMIFS($C127:T127,$C$11:T$11,"Payment"))&lt;=0,SUMIFS($C127:U127,$C$11:U$11,"Balance")=0,U127=0),X$8&gt;=X126),X126,
IF(SUMIFS($C127:U127,$C$11:U$11,"Balance")=0, $D$993+SUM($B$8:X$8)-SUMIFS($C127:T127,$C$11:T$11,"Payment"),
X$8))</f>
        <v>0</v>
      </c>
      <c r="X127" s="66">
        <f t="shared" si="19"/>
        <v>0</v>
      </c>
      <c r="Y127" s="47"/>
      <c r="Z127" s="66">
        <f>IF(OR(AND((AA126-$D$993-SUM($C$8:AA$8)+SUMIFS($C127:W127,$C$11:W$11,"Payment"))&lt;=0,SUMIFS($C127:X127,$C$11:X$11,"Balance")=0,X127=0),AA$8&gt;=AA126),AA126,
IF(SUMIFS($C127:X127,$C$11:X$11,"Balance")=0, $D$993+SUM($B$8:AA$8)-SUMIFS($C127:W127,$C$11:W$11,"Payment"),
AA$8))</f>
        <v>0</v>
      </c>
      <c r="AA127" s="66">
        <f t="shared" si="20"/>
        <v>0</v>
      </c>
      <c r="AB127" s="47"/>
      <c r="AC127" s="66">
        <f>IF(OR(AND((AD126-$D$993-SUM($C$8:AD$8)+SUMIFS($C127:Z127,$C$11:Z$11,"Payment"))&lt;=0,SUMIFS($C127:AA127,$C$11:AA$11,"Balance")=0,AA127=0),AD$8&gt;=AD126),AD126,
IF(SUMIFS($C127:AA127,$C$11:AA$11,"Balance")=0, $D$993+SUM($B$8:AD$8)-SUMIFS($C127:Z127,$C$11:Z$11,"Payment"),
AD$8))</f>
        <v>0</v>
      </c>
      <c r="AD127" s="66">
        <f t="shared" si="21"/>
        <v>0</v>
      </c>
      <c r="AE127" s="47"/>
      <c r="AF127" s="66">
        <f>IF(OR(AND((AG126-$D$993-SUM($C$8:AG$8)+SUMIFS($C127:AC127,$C$11:AC$11,"Payment"))&lt;=0,SUMIFS($C127:AD127,$C$11:AD$11,"Balance")=0,AD127=0),AG$8&gt;=AG126),AG126,
IF(SUMIFS($C127:AD127,$C$11:AD$11,"Balance")=0, $D$993+SUM($B$8:AG$8)-SUMIFS($C127:AC127,$C$11:AC$11,"Payment"),
AG$8))</f>
        <v>0</v>
      </c>
      <c r="AG127" s="66">
        <f t="shared" si="22"/>
        <v>0</v>
      </c>
      <c r="AH127" s="47"/>
      <c r="AI127" s="66">
        <f>IF(OR(AND((AJ126-$D$993-SUM($C$8:AJ$8)+SUMIFS($C127:AF127,$C$11:AF$11,"Payment"))&lt;=0,SUMIFS($C127:AG127,$C$11:AG$11,"Balance")=0,AG127=0),AJ$8&gt;=AJ126),AJ126,
IF(SUMIFS($C127:AG127,$C$11:AG$11,"Balance")=0, $D$993+SUM($B$8:AJ$8)-SUMIFS($C127:AF127,$C$11:AF$11,"Payment"),
AJ$8))</f>
        <v>0</v>
      </c>
      <c r="AJ127" s="66">
        <f t="shared" si="23"/>
        <v>0</v>
      </c>
      <c r="AK127" s="67"/>
    </row>
    <row r="128" spans="1:37" s="49" customFormat="1" ht="15.6">
      <c r="A128" s="65">
        <v>117</v>
      </c>
      <c r="B128" s="66">
        <f>IF(OR(AND((C127-$D$993-SUM($C$8:C$8))&lt;=0),C$8&gt;=C127),C127, C$8+$D$993)</f>
        <v>0</v>
      </c>
      <c r="C128" s="66">
        <f t="shared" si="12"/>
        <v>0</v>
      </c>
      <c r="D128" s="67"/>
      <c r="E128" s="66">
        <f>IF(OR(AND((F127-$D$993-SUM($C$8:F$8)+SUMIFS(B128:$C128,B$11:$C$11,"Payment"))&lt;=0,SUMIFS($C128:C128,$C$11:C$11,"Balance")=0,C128=0),F$8&gt;=F127),F127,
IF(SUMIFS($C128:C128,$C$11:C$11,"Balance")=0, $D$993+SUM($B$8:F$8)-SUMIFS(B128:$C128,B$11:$C$11,"Payment"),
F$8))</f>
        <v>0</v>
      </c>
      <c r="F128" s="66">
        <f t="shared" si="13"/>
        <v>0</v>
      </c>
      <c r="G128" s="67"/>
      <c r="H128" s="66">
        <f>IF(OR(AND((I127-$D$993-SUM($C$8:I$8)+SUMIFS($C128:E128,$C$11:E$11,"Payment"))&lt;=0,SUMIFS($C128:F128,$C$11:F$11,"Balance")=0,F128=0),I$8&gt;=I127),I127,
IF(SUMIFS($C128:F128,$C$11:F$11,"Balance")=0, $D$993+SUM($B$8:I$8)-SUMIFS($C128:E128,$C$11:E$11,"Payment"),
I$8))</f>
        <v>0</v>
      </c>
      <c r="I128" s="66">
        <f t="shared" si="14"/>
        <v>0</v>
      </c>
      <c r="J128" s="47"/>
      <c r="K128" s="66">
        <f>IF(OR(AND((L127-$D$993-SUM($C$8:L$8)+SUMIFS($C128:H128,$C$11:H$11,"Payment"))&lt;=0,SUMIFS($C128:I128,$C$11:I$11,"Balance")=0,I128=0),L$8&gt;=L127),L127,
IF(SUMIFS($C128:I128,$C$11:I$11,"Balance")=0, $D$993+SUM($B$8:L$8)-SUMIFS($C128:H128,$C$11:H$11,"Payment"),
L$8))</f>
        <v>0</v>
      </c>
      <c r="L128" s="66">
        <f t="shared" si="15"/>
        <v>0</v>
      </c>
      <c r="M128" s="47"/>
      <c r="N128" s="66">
        <f>IF(OR(AND((O127-$D$993-SUM($C$8:O$8)+SUMIFS($C128:K128,$C$11:K$11,"Payment"))&lt;=0,SUMIFS($C128:L128,$C$11:L$11,"Balance")=0,L128=0),O$8&gt;=O127),O127,
IF(SUMIFS($C128:L128,$C$11:L$11,"Balance")=0, $D$993+SUM($B$8:O$8)-SUMIFS($C128:K128,$C$11:K$11,"Payment"),
O$8))</f>
        <v>0</v>
      </c>
      <c r="O128" s="66">
        <f t="shared" si="16"/>
        <v>0</v>
      </c>
      <c r="P128" s="47"/>
      <c r="Q128" s="66">
        <f>IF(OR(AND((R127-$D$993-SUM($C$8:R$8)+SUMIFS($C128:N128,$C$11:N$11,"Payment"))&lt;=0,SUMIFS($C128:O128,$C$11:O$11,"Balance")=0,O128=0),R$8&gt;=R127),R127,
IF(SUMIFS($C128:O128,$C$11:O$11,"Balance")=0, $D$993+SUM($B$8:R$8)-SUMIFS($C128:N128,$C$11:N$11,"Payment"),
R$8))</f>
        <v>0</v>
      </c>
      <c r="R128" s="66">
        <f t="shared" si="17"/>
        <v>0</v>
      </c>
      <c r="S128" s="47"/>
      <c r="T128" s="66">
        <f>IF(OR(AND((U127-$D$993-SUM($C$8:U$8)+SUMIFS($C128:Q128,$C$11:Q$11,"Payment"))&lt;=0,SUMIFS($C128:R128,$C$11:R$11,"Balance")=0,R128=0),U$8&gt;=U127),U127,
IF(SUMIFS($C128:R128,$C$11:R$11,"Balance")=0, $D$993+SUM($B$8:U$8)-SUMIFS($C128:Q128,$C$11:Q$11,"Payment"),
U$8))</f>
        <v>0</v>
      </c>
      <c r="U128" s="66">
        <f t="shared" si="18"/>
        <v>0</v>
      </c>
      <c r="V128" s="47"/>
      <c r="W128" s="66">
        <f>IF(OR(AND((X127-$D$993-SUM($C$8:X$8)+SUMIFS($C128:T128,$C$11:T$11,"Payment"))&lt;=0,SUMIFS($C128:U128,$C$11:U$11,"Balance")=0,U128=0),X$8&gt;=X127),X127,
IF(SUMIFS($C128:U128,$C$11:U$11,"Balance")=0, $D$993+SUM($B$8:X$8)-SUMIFS($C128:T128,$C$11:T$11,"Payment"),
X$8))</f>
        <v>0</v>
      </c>
      <c r="X128" s="66">
        <f t="shared" si="19"/>
        <v>0</v>
      </c>
      <c r="Y128" s="47"/>
      <c r="Z128" s="66">
        <f>IF(OR(AND((AA127-$D$993-SUM($C$8:AA$8)+SUMIFS($C128:W128,$C$11:W$11,"Payment"))&lt;=0,SUMIFS($C128:X128,$C$11:X$11,"Balance")=0,X128=0),AA$8&gt;=AA127),AA127,
IF(SUMIFS($C128:X128,$C$11:X$11,"Balance")=0, $D$993+SUM($B$8:AA$8)-SUMIFS($C128:W128,$C$11:W$11,"Payment"),
AA$8))</f>
        <v>0</v>
      </c>
      <c r="AA128" s="66">
        <f t="shared" si="20"/>
        <v>0</v>
      </c>
      <c r="AB128" s="47"/>
      <c r="AC128" s="66">
        <f>IF(OR(AND((AD127-$D$993-SUM($C$8:AD$8)+SUMIFS($C128:Z128,$C$11:Z$11,"Payment"))&lt;=0,SUMIFS($C128:AA128,$C$11:AA$11,"Balance")=0,AA128=0),AD$8&gt;=AD127),AD127,
IF(SUMIFS($C128:AA128,$C$11:AA$11,"Balance")=0, $D$993+SUM($B$8:AD$8)-SUMIFS($C128:Z128,$C$11:Z$11,"Payment"),
AD$8))</f>
        <v>0</v>
      </c>
      <c r="AD128" s="66">
        <f t="shared" si="21"/>
        <v>0</v>
      </c>
      <c r="AE128" s="47"/>
      <c r="AF128" s="66">
        <f>IF(OR(AND((AG127-$D$993-SUM($C$8:AG$8)+SUMIFS($C128:AC128,$C$11:AC$11,"Payment"))&lt;=0,SUMIFS($C128:AD128,$C$11:AD$11,"Balance")=0,AD128=0),AG$8&gt;=AG127),AG127,
IF(SUMIFS($C128:AD128,$C$11:AD$11,"Balance")=0, $D$993+SUM($B$8:AG$8)-SUMIFS($C128:AC128,$C$11:AC$11,"Payment"),
AG$8))</f>
        <v>0</v>
      </c>
      <c r="AG128" s="66">
        <f t="shared" si="22"/>
        <v>0</v>
      </c>
      <c r="AH128" s="47"/>
      <c r="AI128" s="66">
        <f>IF(OR(AND((AJ127-$D$993-SUM($C$8:AJ$8)+SUMIFS($C128:AF128,$C$11:AF$11,"Payment"))&lt;=0,SUMIFS($C128:AG128,$C$11:AG$11,"Balance")=0,AG128=0),AJ$8&gt;=AJ127),AJ127,
IF(SUMIFS($C128:AG128,$C$11:AG$11,"Balance")=0, $D$993+SUM($B$8:AJ$8)-SUMIFS($C128:AF128,$C$11:AF$11,"Payment"),
AJ$8))</f>
        <v>0</v>
      </c>
      <c r="AJ128" s="66">
        <f t="shared" si="23"/>
        <v>0</v>
      </c>
      <c r="AK128" s="67"/>
    </row>
    <row r="129" spans="1:37" s="49" customFormat="1" ht="15.6">
      <c r="A129" s="65">
        <v>118</v>
      </c>
      <c r="B129" s="66">
        <f>IF(OR(AND((C128-$D$993-SUM($C$8:C$8))&lt;=0),C$8&gt;=C128),C128, C$8+$D$993)</f>
        <v>0</v>
      </c>
      <c r="C129" s="66">
        <f t="shared" si="12"/>
        <v>0</v>
      </c>
      <c r="D129" s="67"/>
      <c r="E129" s="66">
        <f>IF(OR(AND((F128-$D$993-SUM($C$8:F$8)+SUMIFS(B129:$C129,B$11:$C$11,"Payment"))&lt;=0,SUMIFS($C129:C129,$C$11:C$11,"Balance")=0,C129=0),F$8&gt;=F128),F128,
IF(SUMIFS($C129:C129,$C$11:C$11,"Balance")=0, $D$993+SUM($B$8:F$8)-SUMIFS(B129:$C129,B$11:$C$11,"Payment"),
F$8))</f>
        <v>0</v>
      </c>
      <c r="F129" s="66">
        <f t="shared" si="13"/>
        <v>0</v>
      </c>
      <c r="G129" s="67"/>
      <c r="H129" s="66">
        <f>IF(OR(AND((I128-$D$993-SUM($C$8:I$8)+SUMIFS($C129:E129,$C$11:E$11,"Payment"))&lt;=0,SUMIFS($C129:F129,$C$11:F$11,"Balance")=0,F129=0),I$8&gt;=I128),I128,
IF(SUMIFS($C129:F129,$C$11:F$11,"Balance")=0, $D$993+SUM($B$8:I$8)-SUMIFS($C129:E129,$C$11:E$11,"Payment"),
I$8))</f>
        <v>0</v>
      </c>
      <c r="I129" s="66">
        <f t="shared" si="14"/>
        <v>0</v>
      </c>
      <c r="J129" s="47"/>
      <c r="K129" s="66">
        <f>IF(OR(AND((L128-$D$993-SUM($C$8:L$8)+SUMIFS($C129:H129,$C$11:H$11,"Payment"))&lt;=0,SUMIFS($C129:I129,$C$11:I$11,"Balance")=0,I129=0),L$8&gt;=L128),L128,
IF(SUMIFS($C129:I129,$C$11:I$11,"Balance")=0, $D$993+SUM($B$8:L$8)-SUMIFS($C129:H129,$C$11:H$11,"Payment"),
L$8))</f>
        <v>0</v>
      </c>
      <c r="L129" s="66">
        <f t="shared" si="15"/>
        <v>0</v>
      </c>
      <c r="M129" s="47"/>
      <c r="N129" s="66">
        <f>IF(OR(AND((O128-$D$993-SUM($C$8:O$8)+SUMIFS($C129:K129,$C$11:K$11,"Payment"))&lt;=0,SUMIFS($C129:L129,$C$11:L$11,"Balance")=0,L129=0),O$8&gt;=O128),O128,
IF(SUMIFS($C129:L129,$C$11:L$11,"Balance")=0, $D$993+SUM($B$8:O$8)-SUMIFS($C129:K129,$C$11:K$11,"Payment"),
O$8))</f>
        <v>0</v>
      </c>
      <c r="O129" s="66">
        <f t="shared" si="16"/>
        <v>0</v>
      </c>
      <c r="P129" s="47"/>
      <c r="Q129" s="66">
        <f>IF(OR(AND((R128-$D$993-SUM($C$8:R$8)+SUMIFS($C129:N129,$C$11:N$11,"Payment"))&lt;=0,SUMIFS($C129:O129,$C$11:O$11,"Balance")=0,O129=0),R$8&gt;=R128),R128,
IF(SUMIFS($C129:O129,$C$11:O$11,"Balance")=0, $D$993+SUM($B$8:R$8)-SUMIFS($C129:N129,$C$11:N$11,"Payment"),
R$8))</f>
        <v>0</v>
      </c>
      <c r="R129" s="66">
        <f t="shared" si="17"/>
        <v>0</v>
      </c>
      <c r="S129" s="47"/>
      <c r="T129" s="66">
        <f>IF(OR(AND((U128-$D$993-SUM($C$8:U$8)+SUMIFS($C129:Q129,$C$11:Q$11,"Payment"))&lt;=0,SUMIFS($C129:R129,$C$11:R$11,"Balance")=0,R129=0),U$8&gt;=U128),U128,
IF(SUMIFS($C129:R129,$C$11:R$11,"Balance")=0, $D$993+SUM($B$8:U$8)-SUMIFS($C129:Q129,$C$11:Q$11,"Payment"),
U$8))</f>
        <v>0</v>
      </c>
      <c r="U129" s="66">
        <f t="shared" si="18"/>
        <v>0</v>
      </c>
      <c r="V129" s="47"/>
      <c r="W129" s="66">
        <f>IF(OR(AND((X128-$D$993-SUM($C$8:X$8)+SUMIFS($C129:T129,$C$11:T$11,"Payment"))&lt;=0,SUMIFS($C129:U129,$C$11:U$11,"Balance")=0,U129=0),X$8&gt;=X128),X128,
IF(SUMIFS($C129:U129,$C$11:U$11,"Balance")=0, $D$993+SUM($B$8:X$8)-SUMIFS($C129:T129,$C$11:T$11,"Payment"),
X$8))</f>
        <v>0</v>
      </c>
      <c r="X129" s="66">
        <f t="shared" si="19"/>
        <v>0</v>
      </c>
      <c r="Y129" s="47"/>
      <c r="Z129" s="66">
        <f>IF(OR(AND((AA128-$D$993-SUM($C$8:AA$8)+SUMIFS($C129:W129,$C$11:W$11,"Payment"))&lt;=0,SUMIFS($C129:X129,$C$11:X$11,"Balance")=0,X129=0),AA$8&gt;=AA128),AA128,
IF(SUMIFS($C129:X129,$C$11:X$11,"Balance")=0, $D$993+SUM($B$8:AA$8)-SUMIFS($C129:W129,$C$11:W$11,"Payment"),
AA$8))</f>
        <v>0</v>
      </c>
      <c r="AA129" s="66">
        <f t="shared" si="20"/>
        <v>0</v>
      </c>
      <c r="AB129" s="47"/>
      <c r="AC129" s="66">
        <f>IF(OR(AND((AD128-$D$993-SUM($C$8:AD$8)+SUMIFS($C129:Z129,$C$11:Z$11,"Payment"))&lt;=0,SUMIFS($C129:AA129,$C$11:AA$11,"Balance")=0,AA129=0),AD$8&gt;=AD128),AD128,
IF(SUMIFS($C129:AA129,$C$11:AA$11,"Balance")=0, $D$993+SUM($B$8:AD$8)-SUMIFS($C129:Z129,$C$11:Z$11,"Payment"),
AD$8))</f>
        <v>0</v>
      </c>
      <c r="AD129" s="66">
        <f t="shared" si="21"/>
        <v>0</v>
      </c>
      <c r="AE129" s="47"/>
      <c r="AF129" s="66">
        <f>IF(OR(AND((AG128-$D$993-SUM($C$8:AG$8)+SUMIFS($C129:AC129,$C$11:AC$11,"Payment"))&lt;=0,SUMIFS($C129:AD129,$C$11:AD$11,"Balance")=0,AD129=0),AG$8&gt;=AG128),AG128,
IF(SUMIFS($C129:AD129,$C$11:AD$11,"Balance")=0, $D$993+SUM($B$8:AG$8)-SUMIFS($C129:AC129,$C$11:AC$11,"Payment"),
AG$8))</f>
        <v>0</v>
      </c>
      <c r="AG129" s="66">
        <f t="shared" si="22"/>
        <v>0</v>
      </c>
      <c r="AH129" s="47"/>
      <c r="AI129" s="66">
        <f>IF(OR(AND((AJ128-$D$993-SUM($C$8:AJ$8)+SUMIFS($C129:AF129,$C$11:AF$11,"Payment"))&lt;=0,SUMIFS($C129:AG129,$C$11:AG$11,"Balance")=0,AG129=0),AJ$8&gt;=AJ128),AJ128,
IF(SUMIFS($C129:AG129,$C$11:AG$11,"Balance")=0, $D$993+SUM($B$8:AJ$8)-SUMIFS($C129:AF129,$C$11:AF$11,"Payment"),
AJ$8))</f>
        <v>0</v>
      </c>
      <c r="AJ129" s="66">
        <f t="shared" si="23"/>
        <v>0</v>
      </c>
      <c r="AK129" s="67"/>
    </row>
    <row r="130" spans="1:37" s="49" customFormat="1" ht="15.6">
      <c r="A130" s="65">
        <v>119</v>
      </c>
      <c r="B130" s="66">
        <f>IF(OR(AND((C129-$D$993-SUM($C$8:C$8))&lt;=0),C$8&gt;=C129),C129, C$8+$D$993)</f>
        <v>0</v>
      </c>
      <c r="C130" s="66">
        <f t="shared" si="12"/>
        <v>0</v>
      </c>
      <c r="D130" s="67"/>
      <c r="E130" s="66">
        <f>IF(OR(AND((F129-$D$993-SUM($C$8:F$8)+SUMIFS(B130:$C130,B$11:$C$11,"Payment"))&lt;=0,SUMIFS($C130:C130,$C$11:C$11,"Balance")=0,C130=0),F$8&gt;=F129),F129,
IF(SUMIFS($C130:C130,$C$11:C$11,"Balance")=0, $D$993+SUM($B$8:F$8)-SUMIFS(B130:$C130,B$11:$C$11,"Payment"),
F$8))</f>
        <v>0</v>
      </c>
      <c r="F130" s="66">
        <f t="shared" si="13"/>
        <v>0</v>
      </c>
      <c r="G130" s="67"/>
      <c r="H130" s="66">
        <f>IF(OR(AND((I129-$D$993-SUM($C$8:I$8)+SUMIFS($C130:E130,$C$11:E$11,"Payment"))&lt;=0,SUMIFS($C130:F130,$C$11:F$11,"Balance")=0,F130=0),I$8&gt;=I129),I129,
IF(SUMIFS($C130:F130,$C$11:F$11,"Balance")=0, $D$993+SUM($B$8:I$8)-SUMIFS($C130:E130,$C$11:E$11,"Payment"),
I$8))</f>
        <v>0</v>
      </c>
      <c r="I130" s="66">
        <f t="shared" si="14"/>
        <v>0</v>
      </c>
      <c r="J130" s="47"/>
      <c r="K130" s="66">
        <f>IF(OR(AND((L129-$D$993-SUM($C$8:L$8)+SUMIFS($C130:H130,$C$11:H$11,"Payment"))&lt;=0,SUMIFS($C130:I130,$C$11:I$11,"Balance")=0,I130=0),L$8&gt;=L129),L129,
IF(SUMIFS($C130:I130,$C$11:I$11,"Balance")=0, $D$993+SUM($B$8:L$8)-SUMIFS($C130:H130,$C$11:H$11,"Payment"),
L$8))</f>
        <v>0</v>
      </c>
      <c r="L130" s="66">
        <f t="shared" si="15"/>
        <v>0</v>
      </c>
      <c r="M130" s="47"/>
      <c r="N130" s="66">
        <f>IF(OR(AND((O129-$D$993-SUM($C$8:O$8)+SUMIFS($C130:K130,$C$11:K$11,"Payment"))&lt;=0,SUMIFS($C130:L130,$C$11:L$11,"Balance")=0,L130=0),O$8&gt;=O129),O129,
IF(SUMIFS($C130:L130,$C$11:L$11,"Balance")=0, $D$993+SUM($B$8:O$8)-SUMIFS($C130:K130,$C$11:K$11,"Payment"),
O$8))</f>
        <v>0</v>
      </c>
      <c r="O130" s="66">
        <f t="shared" si="16"/>
        <v>0</v>
      </c>
      <c r="P130" s="47"/>
      <c r="Q130" s="66">
        <f>IF(OR(AND((R129-$D$993-SUM($C$8:R$8)+SUMIFS($C130:N130,$C$11:N$11,"Payment"))&lt;=0,SUMIFS($C130:O130,$C$11:O$11,"Balance")=0,O130=0),R$8&gt;=R129),R129,
IF(SUMIFS($C130:O130,$C$11:O$11,"Balance")=0, $D$993+SUM($B$8:R$8)-SUMIFS($C130:N130,$C$11:N$11,"Payment"),
R$8))</f>
        <v>0</v>
      </c>
      <c r="R130" s="66">
        <f t="shared" si="17"/>
        <v>0</v>
      </c>
      <c r="S130" s="47"/>
      <c r="T130" s="66">
        <f>IF(OR(AND((U129-$D$993-SUM($C$8:U$8)+SUMIFS($C130:Q130,$C$11:Q$11,"Payment"))&lt;=0,SUMIFS($C130:R130,$C$11:R$11,"Balance")=0,R130=0),U$8&gt;=U129),U129,
IF(SUMIFS($C130:R130,$C$11:R$11,"Balance")=0, $D$993+SUM($B$8:U$8)-SUMIFS($C130:Q130,$C$11:Q$11,"Payment"),
U$8))</f>
        <v>0</v>
      </c>
      <c r="U130" s="66">
        <f t="shared" si="18"/>
        <v>0</v>
      </c>
      <c r="V130" s="47"/>
      <c r="W130" s="66">
        <f>IF(OR(AND((X129-$D$993-SUM($C$8:X$8)+SUMIFS($C130:T130,$C$11:T$11,"Payment"))&lt;=0,SUMIFS($C130:U130,$C$11:U$11,"Balance")=0,U130=0),X$8&gt;=X129),X129,
IF(SUMIFS($C130:U130,$C$11:U$11,"Balance")=0, $D$993+SUM($B$8:X$8)-SUMIFS($C130:T130,$C$11:T$11,"Payment"),
X$8))</f>
        <v>0</v>
      </c>
      <c r="X130" s="66">
        <f t="shared" si="19"/>
        <v>0</v>
      </c>
      <c r="Y130" s="47"/>
      <c r="Z130" s="66">
        <f>IF(OR(AND((AA129-$D$993-SUM($C$8:AA$8)+SUMIFS($C130:W130,$C$11:W$11,"Payment"))&lt;=0,SUMIFS($C130:X130,$C$11:X$11,"Balance")=0,X130=0),AA$8&gt;=AA129),AA129,
IF(SUMIFS($C130:X130,$C$11:X$11,"Balance")=0, $D$993+SUM($B$8:AA$8)-SUMIFS($C130:W130,$C$11:W$11,"Payment"),
AA$8))</f>
        <v>0</v>
      </c>
      <c r="AA130" s="66">
        <f t="shared" si="20"/>
        <v>0</v>
      </c>
      <c r="AB130" s="47"/>
      <c r="AC130" s="66">
        <f>IF(OR(AND((AD129-$D$993-SUM($C$8:AD$8)+SUMIFS($C130:Z130,$C$11:Z$11,"Payment"))&lt;=0,SUMIFS($C130:AA130,$C$11:AA$11,"Balance")=0,AA130=0),AD$8&gt;=AD129),AD129,
IF(SUMIFS($C130:AA130,$C$11:AA$11,"Balance")=0, $D$993+SUM($B$8:AD$8)-SUMIFS($C130:Z130,$C$11:Z$11,"Payment"),
AD$8))</f>
        <v>0</v>
      </c>
      <c r="AD130" s="66">
        <f t="shared" si="21"/>
        <v>0</v>
      </c>
      <c r="AE130" s="47"/>
      <c r="AF130" s="66">
        <f>IF(OR(AND((AG129-$D$993-SUM($C$8:AG$8)+SUMIFS($C130:AC130,$C$11:AC$11,"Payment"))&lt;=0,SUMIFS($C130:AD130,$C$11:AD$11,"Balance")=0,AD130=0),AG$8&gt;=AG129),AG129,
IF(SUMIFS($C130:AD130,$C$11:AD$11,"Balance")=0, $D$993+SUM($B$8:AG$8)-SUMIFS($C130:AC130,$C$11:AC$11,"Payment"),
AG$8))</f>
        <v>0</v>
      </c>
      <c r="AG130" s="66">
        <f t="shared" si="22"/>
        <v>0</v>
      </c>
      <c r="AH130" s="47"/>
      <c r="AI130" s="66">
        <f>IF(OR(AND((AJ129-$D$993-SUM($C$8:AJ$8)+SUMIFS($C130:AF130,$C$11:AF$11,"Payment"))&lt;=0,SUMIFS($C130:AG130,$C$11:AG$11,"Balance")=0,AG130=0),AJ$8&gt;=AJ129),AJ129,
IF(SUMIFS($C130:AG130,$C$11:AG$11,"Balance")=0, $D$993+SUM($B$8:AJ$8)-SUMIFS($C130:AF130,$C$11:AF$11,"Payment"),
AJ$8))</f>
        <v>0</v>
      </c>
      <c r="AJ130" s="66">
        <f t="shared" si="23"/>
        <v>0</v>
      </c>
      <c r="AK130" s="67"/>
    </row>
    <row r="131" spans="1:37" s="49" customFormat="1" ht="15.6">
      <c r="A131" s="65">
        <v>120</v>
      </c>
      <c r="B131" s="66">
        <f>IF(OR(AND((C130-$D$993-SUM($C$8:C$8))&lt;=0),C$8&gt;=C130),C130, C$8+$D$993)</f>
        <v>0</v>
      </c>
      <c r="C131" s="66">
        <f t="shared" si="12"/>
        <v>0</v>
      </c>
      <c r="D131" s="67"/>
      <c r="E131" s="66">
        <f>IF(OR(AND((F130-$D$993-SUM($C$8:F$8)+SUMIFS(B131:$C131,B$11:$C$11,"Payment"))&lt;=0,SUMIFS($C131:C131,$C$11:C$11,"Balance")=0,C131=0),F$8&gt;=F130),F130,
IF(SUMIFS($C131:C131,$C$11:C$11,"Balance")=0, $D$993+SUM($B$8:F$8)-SUMIFS(B131:$C131,B$11:$C$11,"Payment"),
F$8))</f>
        <v>0</v>
      </c>
      <c r="F131" s="66">
        <f t="shared" si="13"/>
        <v>0</v>
      </c>
      <c r="G131" s="67"/>
      <c r="H131" s="66">
        <f>IF(OR(AND((I130-$D$993-SUM($C$8:I$8)+SUMIFS($C131:E131,$C$11:E$11,"Payment"))&lt;=0,SUMIFS($C131:F131,$C$11:F$11,"Balance")=0,F131=0),I$8&gt;=I130),I130,
IF(SUMIFS($C131:F131,$C$11:F$11,"Balance")=0, $D$993+SUM($B$8:I$8)-SUMIFS($C131:E131,$C$11:E$11,"Payment"),
I$8))</f>
        <v>0</v>
      </c>
      <c r="I131" s="66">
        <f t="shared" si="14"/>
        <v>0</v>
      </c>
      <c r="J131" s="47"/>
      <c r="K131" s="66">
        <f>IF(OR(AND((L130-$D$993-SUM($C$8:L$8)+SUMIFS($C131:H131,$C$11:H$11,"Payment"))&lt;=0,SUMIFS($C131:I131,$C$11:I$11,"Balance")=0,I131=0),L$8&gt;=L130),L130,
IF(SUMIFS($C131:I131,$C$11:I$11,"Balance")=0, $D$993+SUM($B$8:L$8)-SUMIFS($C131:H131,$C$11:H$11,"Payment"),
L$8))</f>
        <v>0</v>
      </c>
      <c r="L131" s="66">
        <f t="shared" si="15"/>
        <v>0</v>
      </c>
      <c r="M131" s="47"/>
      <c r="N131" s="66">
        <f>IF(OR(AND((O130-$D$993-SUM($C$8:O$8)+SUMIFS($C131:K131,$C$11:K$11,"Payment"))&lt;=0,SUMIFS($C131:L131,$C$11:L$11,"Balance")=0,L131=0),O$8&gt;=O130),O130,
IF(SUMIFS($C131:L131,$C$11:L$11,"Balance")=0, $D$993+SUM($B$8:O$8)-SUMIFS($C131:K131,$C$11:K$11,"Payment"),
O$8))</f>
        <v>0</v>
      </c>
      <c r="O131" s="66">
        <f t="shared" si="16"/>
        <v>0</v>
      </c>
      <c r="P131" s="47"/>
      <c r="Q131" s="66">
        <f>IF(OR(AND((R130-$D$993-SUM($C$8:R$8)+SUMIFS($C131:N131,$C$11:N$11,"Payment"))&lt;=0,SUMIFS($C131:O131,$C$11:O$11,"Balance")=0,O131=0),R$8&gt;=R130),R130,
IF(SUMIFS($C131:O131,$C$11:O$11,"Balance")=0, $D$993+SUM($B$8:R$8)-SUMIFS($C131:N131,$C$11:N$11,"Payment"),
R$8))</f>
        <v>0</v>
      </c>
      <c r="R131" s="66">
        <f t="shared" si="17"/>
        <v>0</v>
      </c>
      <c r="S131" s="47"/>
      <c r="T131" s="66">
        <f>IF(OR(AND((U130-$D$993-SUM($C$8:U$8)+SUMIFS($C131:Q131,$C$11:Q$11,"Payment"))&lt;=0,SUMIFS($C131:R131,$C$11:R$11,"Balance")=0,R131=0),U$8&gt;=U130),U130,
IF(SUMIFS($C131:R131,$C$11:R$11,"Balance")=0, $D$993+SUM($B$8:U$8)-SUMIFS($C131:Q131,$C$11:Q$11,"Payment"),
U$8))</f>
        <v>0</v>
      </c>
      <c r="U131" s="66">
        <f t="shared" si="18"/>
        <v>0</v>
      </c>
      <c r="V131" s="47"/>
      <c r="W131" s="66">
        <f>IF(OR(AND((X130-$D$993-SUM($C$8:X$8)+SUMIFS($C131:T131,$C$11:T$11,"Payment"))&lt;=0,SUMIFS($C131:U131,$C$11:U$11,"Balance")=0,U131=0),X$8&gt;=X130),X130,
IF(SUMIFS($C131:U131,$C$11:U$11,"Balance")=0, $D$993+SUM($B$8:X$8)-SUMIFS($C131:T131,$C$11:T$11,"Payment"),
X$8))</f>
        <v>0</v>
      </c>
      <c r="X131" s="66">
        <f t="shared" si="19"/>
        <v>0</v>
      </c>
      <c r="Y131" s="47"/>
      <c r="Z131" s="66">
        <f>IF(OR(AND((AA130-$D$993-SUM($C$8:AA$8)+SUMIFS($C131:W131,$C$11:W$11,"Payment"))&lt;=0,SUMIFS($C131:X131,$C$11:X$11,"Balance")=0,X131=0),AA$8&gt;=AA130),AA130,
IF(SUMIFS($C131:X131,$C$11:X$11,"Balance")=0, $D$993+SUM($B$8:AA$8)-SUMIFS($C131:W131,$C$11:W$11,"Payment"),
AA$8))</f>
        <v>0</v>
      </c>
      <c r="AA131" s="66">
        <f t="shared" si="20"/>
        <v>0</v>
      </c>
      <c r="AB131" s="47"/>
      <c r="AC131" s="66">
        <f>IF(OR(AND((AD130-$D$993-SUM($C$8:AD$8)+SUMIFS($C131:Z131,$C$11:Z$11,"Payment"))&lt;=0,SUMIFS($C131:AA131,$C$11:AA$11,"Balance")=0,AA131=0),AD$8&gt;=AD130),AD130,
IF(SUMIFS($C131:AA131,$C$11:AA$11,"Balance")=0, $D$993+SUM($B$8:AD$8)-SUMIFS($C131:Z131,$C$11:Z$11,"Payment"),
AD$8))</f>
        <v>0</v>
      </c>
      <c r="AD131" s="66">
        <f t="shared" si="21"/>
        <v>0</v>
      </c>
      <c r="AE131" s="47"/>
      <c r="AF131" s="66">
        <f>IF(OR(AND((AG130-$D$993-SUM($C$8:AG$8)+SUMIFS($C131:AC131,$C$11:AC$11,"Payment"))&lt;=0,SUMIFS($C131:AD131,$C$11:AD$11,"Balance")=0,AD131=0),AG$8&gt;=AG130),AG130,
IF(SUMIFS($C131:AD131,$C$11:AD$11,"Balance")=0, $D$993+SUM($B$8:AG$8)-SUMIFS($C131:AC131,$C$11:AC$11,"Payment"),
AG$8))</f>
        <v>0</v>
      </c>
      <c r="AG131" s="66">
        <f t="shared" si="22"/>
        <v>0</v>
      </c>
      <c r="AH131" s="47"/>
      <c r="AI131" s="66">
        <f>IF(OR(AND((AJ130-$D$993-SUM($C$8:AJ$8)+SUMIFS($C131:AF131,$C$11:AF$11,"Payment"))&lt;=0,SUMIFS($C131:AG131,$C$11:AG$11,"Balance")=0,AG131=0),AJ$8&gt;=AJ130),AJ130,
IF(SUMIFS($C131:AG131,$C$11:AG$11,"Balance")=0, $D$993+SUM($B$8:AJ$8)-SUMIFS($C131:AF131,$C$11:AF$11,"Payment"),
AJ$8))</f>
        <v>0</v>
      </c>
      <c r="AJ131" s="66">
        <f t="shared" si="23"/>
        <v>0</v>
      </c>
      <c r="AK131" s="67"/>
    </row>
    <row r="132" spans="1:37" s="49" customFormat="1" ht="15.6">
      <c r="A132" s="65">
        <v>121</v>
      </c>
      <c r="B132" s="66">
        <f>IF(OR(AND((C131-$D$993-SUM($C$8:C$8))&lt;=0),C$8&gt;=C131),C131, C$8+$D$993)</f>
        <v>0</v>
      </c>
      <c r="C132" s="66">
        <f t="shared" si="12"/>
        <v>0</v>
      </c>
      <c r="D132" s="67"/>
      <c r="E132" s="66">
        <f>IF(OR(AND((F131-$D$993-SUM($C$8:F$8)+SUMIFS(B132:$C132,B$11:$C$11,"Payment"))&lt;=0,SUMIFS($C132:C132,$C$11:C$11,"Balance")=0,C132=0),F$8&gt;=F131),F131,
IF(SUMIFS($C132:C132,$C$11:C$11,"Balance")=0, $D$993+SUM($B$8:F$8)-SUMIFS(B132:$C132,B$11:$C$11,"Payment"),
F$8))</f>
        <v>0</v>
      </c>
      <c r="F132" s="66">
        <f t="shared" si="13"/>
        <v>0</v>
      </c>
      <c r="G132" s="67"/>
      <c r="H132" s="66">
        <f>IF(OR(AND((I131-$D$993-SUM($C$8:I$8)+SUMIFS($C132:E132,$C$11:E$11,"Payment"))&lt;=0,SUMIFS($C132:F132,$C$11:F$11,"Balance")=0,F132=0),I$8&gt;=I131),I131,
IF(SUMIFS($C132:F132,$C$11:F$11,"Balance")=0, $D$993+SUM($B$8:I$8)-SUMIFS($C132:E132,$C$11:E$11,"Payment"),
I$8))</f>
        <v>0</v>
      </c>
      <c r="I132" s="66">
        <f t="shared" si="14"/>
        <v>0</v>
      </c>
      <c r="J132" s="47"/>
      <c r="K132" s="66">
        <f>IF(OR(AND((L131-$D$993-SUM($C$8:L$8)+SUMIFS($C132:H132,$C$11:H$11,"Payment"))&lt;=0,SUMIFS($C132:I132,$C$11:I$11,"Balance")=0,I132=0),L$8&gt;=L131),L131,
IF(SUMIFS($C132:I132,$C$11:I$11,"Balance")=0, $D$993+SUM($B$8:L$8)-SUMIFS($C132:H132,$C$11:H$11,"Payment"),
L$8))</f>
        <v>0</v>
      </c>
      <c r="L132" s="66">
        <f t="shared" si="15"/>
        <v>0</v>
      </c>
      <c r="M132" s="47"/>
      <c r="N132" s="66">
        <f>IF(OR(AND((O131-$D$993-SUM($C$8:O$8)+SUMIFS($C132:K132,$C$11:K$11,"Payment"))&lt;=0,SUMIFS($C132:L132,$C$11:L$11,"Balance")=0,L132=0),O$8&gt;=O131),O131,
IF(SUMIFS($C132:L132,$C$11:L$11,"Balance")=0, $D$993+SUM($B$8:O$8)-SUMIFS($C132:K132,$C$11:K$11,"Payment"),
O$8))</f>
        <v>0</v>
      </c>
      <c r="O132" s="66">
        <f t="shared" si="16"/>
        <v>0</v>
      </c>
      <c r="P132" s="47"/>
      <c r="Q132" s="66">
        <f>IF(OR(AND((R131-$D$993-SUM($C$8:R$8)+SUMIFS($C132:N132,$C$11:N$11,"Payment"))&lt;=0,SUMIFS($C132:O132,$C$11:O$11,"Balance")=0,O132=0),R$8&gt;=R131),R131,
IF(SUMIFS($C132:O132,$C$11:O$11,"Balance")=0, $D$993+SUM($B$8:R$8)-SUMIFS($C132:N132,$C$11:N$11,"Payment"),
R$8))</f>
        <v>0</v>
      </c>
      <c r="R132" s="66">
        <f t="shared" si="17"/>
        <v>0</v>
      </c>
      <c r="S132" s="47"/>
      <c r="T132" s="66">
        <f>IF(OR(AND((U131-$D$993-SUM($C$8:U$8)+SUMIFS($C132:Q132,$C$11:Q$11,"Payment"))&lt;=0,SUMIFS($C132:R132,$C$11:R$11,"Balance")=0,R132=0),U$8&gt;=U131),U131,
IF(SUMIFS($C132:R132,$C$11:R$11,"Balance")=0, $D$993+SUM($B$8:U$8)-SUMIFS($C132:Q132,$C$11:Q$11,"Payment"),
U$8))</f>
        <v>0</v>
      </c>
      <c r="U132" s="66">
        <f t="shared" si="18"/>
        <v>0</v>
      </c>
      <c r="V132" s="47"/>
      <c r="W132" s="66">
        <f>IF(OR(AND((X131-$D$993-SUM($C$8:X$8)+SUMIFS($C132:T132,$C$11:T$11,"Payment"))&lt;=0,SUMIFS($C132:U132,$C$11:U$11,"Balance")=0,U132=0),X$8&gt;=X131),X131,
IF(SUMIFS($C132:U132,$C$11:U$11,"Balance")=0, $D$993+SUM($B$8:X$8)-SUMIFS($C132:T132,$C$11:T$11,"Payment"),
X$8))</f>
        <v>0</v>
      </c>
      <c r="X132" s="66">
        <f t="shared" si="19"/>
        <v>0</v>
      </c>
      <c r="Y132" s="47"/>
      <c r="Z132" s="66">
        <f>IF(OR(AND((AA131-$D$993-SUM($C$8:AA$8)+SUMIFS($C132:W132,$C$11:W$11,"Payment"))&lt;=0,SUMIFS($C132:X132,$C$11:X$11,"Balance")=0,X132=0),AA$8&gt;=AA131),AA131,
IF(SUMIFS($C132:X132,$C$11:X$11,"Balance")=0, $D$993+SUM($B$8:AA$8)-SUMIFS($C132:W132,$C$11:W$11,"Payment"),
AA$8))</f>
        <v>0</v>
      </c>
      <c r="AA132" s="66">
        <f t="shared" si="20"/>
        <v>0</v>
      </c>
      <c r="AB132" s="47"/>
      <c r="AC132" s="66">
        <f>IF(OR(AND((AD131-$D$993-SUM($C$8:AD$8)+SUMIFS($C132:Z132,$C$11:Z$11,"Payment"))&lt;=0,SUMIFS($C132:AA132,$C$11:AA$11,"Balance")=0,AA132=0),AD$8&gt;=AD131),AD131,
IF(SUMIFS($C132:AA132,$C$11:AA$11,"Balance")=0, $D$993+SUM($B$8:AD$8)-SUMIFS($C132:Z132,$C$11:Z$11,"Payment"),
AD$8))</f>
        <v>0</v>
      </c>
      <c r="AD132" s="66">
        <f t="shared" si="21"/>
        <v>0</v>
      </c>
      <c r="AE132" s="47"/>
      <c r="AF132" s="66">
        <f>IF(OR(AND((AG131-$D$993-SUM($C$8:AG$8)+SUMIFS($C132:AC132,$C$11:AC$11,"Payment"))&lt;=0,SUMIFS($C132:AD132,$C$11:AD$11,"Balance")=0,AD132=0),AG$8&gt;=AG131),AG131,
IF(SUMIFS($C132:AD132,$C$11:AD$11,"Balance")=0, $D$993+SUM($B$8:AG$8)-SUMIFS($C132:AC132,$C$11:AC$11,"Payment"),
AG$8))</f>
        <v>0</v>
      </c>
      <c r="AG132" s="66">
        <f t="shared" si="22"/>
        <v>0</v>
      </c>
      <c r="AH132" s="47"/>
      <c r="AI132" s="66">
        <f>IF(OR(AND((AJ131-$D$993-SUM($C$8:AJ$8)+SUMIFS($C132:AF132,$C$11:AF$11,"Payment"))&lt;=0,SUMIFS($C132:AG132,$C$11:AG$11,"Balance")=0,AG132=0),AJ$8&gt;=AJ131),AJ131,
IF(SUMIFS($C132:AG132,$C$11:AG$11,"Balance")=0, $D$993+SUM($B$8:AJ$8)-SUMIFS($C132:AF132,$C$11:AF$11,"Payment"),
AJ$8))</f>
        <v>0</v>
      </c>
      <c r="AJ132" s="66">
        <f t="shared" si="23"/>
        <v>0</v>
      </c>
      <c r="AK132" s="67"/>
    </row>
    <row r="133" spans="1:37" s="49" customFormat="1" ht="15.6">
      <c r="A133" s="65">
        <v>122</v>
      </c>
      <c r="B133" s="66">
        <f>IF(OR(AND((C132-$D$993-SUM($C$8:C$8))&lt;=0),C$8&gt;=C132),C132, C$8+$D$993)</f>
        <v>0</v>
      </c>
      <c r="C133" s="66">
        <f t="shared" si="12"/>
        <v>0</v>
      </c>
      <c r="D133" s="67"/>
      <c r="E133" s="66">
        <f>IF(OR(AND((F132-$D$993-SUM($C$8:F$8)+SUMIFS(B133:$C133,B$11:$C$11,"Payment"))&lt;=0,SUMIFS($C133:C133,$C$11:C$11,"Balance")=0,C133=0),F$8&gt;=F132),F132,
IF(SUMIFS($C133:C133,$C$11:C$11,"Balance")=0, $D$993+SUM($B$8:F$8)-SUMIFS(B133:$C133,B$11:$C$11,"Payment"),
F$8))</f>
        <v>0</v>
      </c>
      <c r="F133" s="66">
        <f t="shared" si="13"/>
        <v>0</v>
      </c>
      <c r="G133" s="67"/>
      <c r="H133" s="66">
        <f>IF(OR(AND((I132-$D$993-SUM($C$8:I$8)+SUMIFS($C133:E133,$C$11:E$11,"Payment"))&lt;=0,SUMIFS($C133:F133,$C$11:F$11,"Balance")=0,F133=0),I$8&gt;=I132),I132,
IF(SUMIFS($C133:F133,$C$11:F$11,"Balance")=0, $D$993+SUM($B$8:I$8)-SUMIFS($C133:E133,$C$11:E$11,"Payment"),
I$8))</f>
        <v>0</v>
      </c>
      <c r="I133" s="66">
        <f t="shared" si="14"/>
        <v>0</v>
      </c>
      <c r="J133" s="47"/>
      <c r="K133" s="66">
        <f>IF(OR(AND((L132-$D$993-SUM($C$8:L$8)+SUMIFS($C133:H133,$C$11:H$11,"Payment"))&lt;=0,SUMIFS($C133:I133,$C$11:I$11,"Balance")=0,I133=0),L$8&gt;=L132),L132,
IF(SUMIFS($C133:I133,$C$11:I$11,"Balance")=0, $D$993+SUM($B$8:L$8)-SUMIFS($C133:H133,$C$11:H$11,"Payment"),
L$8))</f>
        <v>0</v>
      </c>
      <c r="L133" s="66">
        <f t="shared" si="15"/>
        <v>0</v>
      </c>
      <c r="M133" s="47"/>
      <c r="N133" s="66">
        <f>IF(OR(AND((O132-$D$993-SUM($C$8:O$8)+SUMIFS($C133:K133,$C$11:K$11,"Payment"))&lt;=0,SUMIFS($C133:L133,$C$11:L$11,"Balance")=0,L133=0),O$8&gt;=O132),O132,
IF(SUMIFS($C133:L133,$C$11:L$11,"Balance")=0, $D$993+SUM($B$8:O$8)-SUMIFS($C133:K133,$C$11:K$11,"Payment"),
O$8))</f>
        <v>0</v>
      </c>
      <c r="O133" s="66">
        <f t="shared" si="16"/>
        <v>0</v>
      </c>
      <c r="P133" s="47"/>
      <c r="Q133" s="66">
        <f>IF(OR(AND((R132-$D$993-SUM($C$8:R$8)+SUMIFS($C133:N133,$C$11:N$11,"Payment"))&lt;=0,SUMIFS($C133:O133,$C$11:O$11,"Balance")=0,O133=0),R$8&gt;=R132),R132,
IF(SUMIFS($C133:O133,$C$11:O$11,"Balance")=0, $D$993+SUM($B$8:R$8)-SUMIFS($C133:N133,$C$11:N$11,"Payment"),
R$8))</f>
        <v>0</v>
      </c>
      <c r="R133" s="66">
        <f t="shared" si="17"/>
        <v>0</v>
      </c>
      <c r="S133" s="47"/>
      <c r="T133" s="66">
        <f>IF(OR(AND((U132-$D$993-SUM($C$8:U$8)+SUMIFS($C133:Q133,$C$11:Q$11,"Payment"))&lt;=0,SUMIFS($C133:R133,$C$11:R$11,"Balance")=0,R133=0),U$8&gt;=U132),U132,
IF(SUMIFS($C133:R133,$C$11:R$11,"Balance")=0, $D$993+SUM($B$8:U$8)-SUMIFS($C133:Q133,$C$11:Q$11,"Payment"),
U$8))</f>
        <v>0</v>
      </c>
      <c r="U133" s="66">
        <f t="shared" si="18"/>
        <v>0</v>
      </c>
      <c r="V133" s="47"/>
      <c r="W133" s="66">
        <f>IF(OR(AND((X132-$D$993-SUM($C$8:X$8)+SUMIFS($C133:T133,$C$11:T$11,"Payment"))&lt;=0,SUMIFS($C133:U133,$C$11:U$11,"Balance")=0,U133=0),X$8&gt;=X132),X132,
IF(SUMIFS($C133:U133,$C$11:U$11,"Balance")=0, $D$993+SUM($B$8:X$8)-SUMIFS($C133:T133,$C$11:T$11,"Payment"),
X$8))</f>
        <v>0</v>
      </c>
      <c r="X133" s="66">
        <f t="shared" si="19"/>
        <v>0</v>
      </c>
      <c r="Y133" s="47"/>
      <c r="Z133" s="66">
        <f>IF(OR(AND((AA132-$D$993-SUM($C$8:AA$8)+SUMIFS($C133:W133,$C$11:W$11,"Payment"))&lt;=0,SUMIFS($C133:X133,$C$11:X$11,"Balance")=0,X133=0),AA$8&gt;=AA132),AA132,
IF(SUMIFS($C133:X133,$C$11:X$11,"Balance")=0, $D$993+SUM($B$8:AA$8)-SUMIFS($C133:W133,$C$11:W$11,"Payment"),
AA$8))</f>
        <v>0</v>
      </c>
      <c r="AA133" s="66">
        <f t="shared" si="20"/>
        <v>0</v>
      </c>
      <c r="AB133" s="47"/>
      <c r="AC133" s="66">
        <f>IF(OR(AND((AD132-$D$993-SUM($C$8:AD$8)+SUMIFS($C133:Z133,$C$11:Z$11,"Payment"))&lt;=0,SUMIFS($C133:AA133,$C$11:AA$11,"Balance")=0,AA133=0),AD$8&gt;=AD132),AD132,
IF(SUMIFS($C133:AA133,$C$11:AA$11,"Balance")=0, $D$993+SUM($B$8:AD$8)-SUMIFS($C133:Z133,$C$11:Z$11,"Payment"),
AD$8))</f>
        <v>0</v>
      </c>
      <c r="AD133" s="66">
        <f t="shared" si="21"/>
        <v>0</v>
      </c>
      <c r="AE133" s="47"/>
      <c r="AF133" s="66">
        <f>IF(OR(AND((AG132-$D$993-SUM($C$8:AG$8)+SUMIFS($C133:AC133,$C$11:AC$11,"Payment"))&lt;=0,SUMIFS($C133:AD133,$C$11:AD$11,"Balance")=0,AD133=0),AG$8&gt;=AG132),AG132,
IF(SUMIFS($C133:AD133,$C$11:AD$11,"Balance")=0, $D$993+SUM($B$8:AG$8)-SUMIFS($C133:AC133,$C$11:AC$11,"Payment"),
AG$8))</f>
        <v>0</v>
      </c>
      <c r="AG133" s="66">
        <f t="shared" si="22"/>
        <v>0</v>
      </c>
      <c r="AH133" s="47"/>
      <c r="AI133" s="66">
        <f>IF(OR(AND((AJ132-$D$993-SUM($C$8:AJ$8)+SUMIFS($C133:AF133,$C$11:AF$11,"Payment"))&lt;=0,SUMIFS($C133:AG133,$C$11:AG$11,"Balance")=0,AG133=0),AJ$8&gt;=AJ132),AJ132,
IF(SUMIFS($C133:AG133,$C$11:AG$11,"Balance")=0, $D$993+SUM($B$8:AJ$8)-SUMIFS($C133:AF133,$C$11:AF$11,"Payment"),
AJ$8))</f>
        <v>0</v>
      </c>
      <c r="AJ133" s="66">
        <f t="shared" si="23"/>
        <v>0</v>
      </c>
      <c r="AK133" s="67"/>
    </row>
    <row r="134" spans="1:37" s="49" customFormat="1" ht="15.6">
      <c r="A134" s="65">
        <v>123</v>
      </c>
      <c r="B134" s="66">
        <f>IF(OR(AND((C133-$D$993-SUM($C$8:C$8))&lt;=0),C$8&gt;=C133),C133, C$8+$D$993)</f>
        <v>0</v>
      </c>
      <c r="C134" s="66">
        <f t="shared" si="12"/>
        <v>0</v>
      </c>
      <c r="D134" s="67"/>
      <c r="E134" s="66">
        <f>IF(OR(AND((F133-$D$993-SUM($C$8:F$8)+SUMIFS(B134:$C134,B$11:$C$11,"Payment"))&lt;=0,SUMIFS($C134:C134,$C$11:C$11,"Balance")=0,C134=0),F$8&gt;=F133),F133,
IF(SUMIFS($C134:C134,$C$11:C$11,"Balance")=0, $D$993+SUM($B$8:F$8)-SUMIFS(B134:$C134,B$11:$C$11,"Payment"),
F$8))</f>
        <v>0</v>
      </c>
      <c r="F134" s="66">
        <f t="shared" si="13"/>
        <v>0</v>
      </c>
      <c r="G134" s="67"/>
      <c r="H134" s="66">
        <f>IF(OR(AND((I133-$D$993-SUM($C$8:I$8)+SUMIFS($C134:E134,$C$11:E$11,"Payment"))&lt;=0,SUMIFS($C134:F134,$C$11:F$11,"Balance")=0,F134=0),I$8&gt;=I133),I133,
IF(SUMIFS($C134:F134,$C$11:F$11,"Balance")=0, $D$993+SUM($B$8:I$8)-SUMIFS($C134:E134,$C$11:E$11,"Payment"),
I$8))</f>
        <v>0</v>
      </c>
      <c r="I134" s="66">
        <f t="shared" si="14"/>
        <v>0</v>
      </c>
      <c r="J134" s="47"/>
      <c r="K134" s="66">
        <f>IF(OR(AND((L133-$D$993-SUM($C$8:L$8)+SUMIFS($C134:H134,$C$11:H$11,"Payment"))&lt;=0,SUMIFS($C134:I134,$C$11:I$11,"Balance")=0,I134=0),L$8&gt;=L133),L133,
IF(SUMIFS($C134:I134,$C$11:I$11,"Balance")=0, $D$993+SUM($B$8:L$8)-SUMIFS($C134:H134,$C$11:H$11,"Payment"),
L$8))</f>
        <v>0</v>
      </c>
      <c r="L134" s="66">
        <f t="shared" si="15"/>
        <v>0</v>
      </c>
      <c r="M134" s="47"/>
      <c r="N134" s="66">
        <f>IF(OR(AND((O133-$D$993-SUM($C$8:O$8)+SUMIFS($C134:K134,$C$11:K$11,"Payment"))&lt;=0,SUMIFS($C134:L134,$C$11:L$11,"Balance")=0,L134=0),O$8&gt;=O133),O133,
IF(SUMIFS($C134:L134,$C$11:L$11,"Balance")=0, $D$993+SUM($B$8:O$8)-SUMIFS($C134:K134,$C$11:K$11,"Payment"),
O$8))</f>
        <v>0</v>
      </c>
      <c r="O134" s="66">
        <f t="shared" si="16"/>
        <v>0</v>
      </c>
      <c r="P134" s="47"/>
      <c r="Q134" s="66">
        <f>IF(OR(AND((R133-$D$993-SUM($C$8:R$8)+SUMIFS($C134:N134,$C$11:N$11,"Payment"))&lt;=0,SUMIFS($C134:O134,$C$11:O$11,"Balance")=0,O134=0),R$8&gt;=R133),R133,
IF(SUMIFS($C134:O134,$C$11:O$11,"Balance")=0, $D$993+SUM($B$8:R$8)-SUMIFS($C134:N134,$C$11:N$11,"Payment"),
R$8))</f>
        <v>0</v>
      </c>
      <c r="R134" s="66">
        <f t="shared" si="17"/>
        <v>0</v>
      </c>
      <c r="S134" s="47"/>
      <c r="T134" s="66">
        <f>IF(OR(AND((U133-$D$993-SUM($C$8:U$8)+SUMIFS($C134:Q134,$C$11:Q$11,"Payment"))&lt;=0,SUMIFS($C134:R134,$C$11:R$11,"Balance")=0,R134=0),U$8&gt;=U133),U133,
IF(SUMIFS($C134:R134,$C$11:R$11,"Balance")=0, $D$993+SUM($B$8:U$8)-SUMIFS($C134:Q134,$C$11:Q$11,"Payment"),
U$8))</f>
        <v>0</v>
      </c>
      <c r="U134" s="66">
        <f t="shared" si="18"/>
        <v>0</v>
      </c>
      <c r="V134" s="47"/>
      <c r="W134" s="66">
        <f>IF(OR(AND((X133-$D$993-SUM($C$8:X$8)+SUMIFS($C134:T134,$C$11:T$11,"Payment"))&lt;=0,SUMIFS($C134:U134,$C$11:U$11,"Balance")=0,U134=0),X$8&gt;=X133),X133,
IF(SUMIFS($C134:U134,$C$11:U$11,"Balance")=0, $D$993+SUM($B$8:X$8)-SUMIFS($C134:T134,$C$11:T$11,"Payment"),
X$8))</f>
        <v>0</v>
      </c>
      <c r="X134" s="66">
        <f t="shared" si="19"/>
        <v>0</v>
      </c>
      <c r="Y134" s="47"/>
      <c r="Z134" s="66">
        <f>IF(OR(AND((AA133-$D$993-SUM($C$8:AA$8)+SUMIFS($C134:W134,$C$11:W$11,"Payment"))&lt;=0,SUMIFS($C134:X134,$C$11:X$11,"Balance")=0,X134=0),AA$8&gt;=AA133),AA133,
IF(SUMIFS($C134:X134,$C$11:X$11,"Balance")=0, $D$993+SUM($B$8:AA$8)-SUMIFS($C134:W134,$C$11:W$11,"Payment"),
AA$8))</f>
        <v>0</v>
      </c>
      <c r="AA134" s="66">
        <f t="shared" si="20"/>
        <v>0</v>
      </c>
      <c r="AB134" s="47"/>
      <c r="AC134" s="66">
        <f>IF(OR(AND((AD133-$D$993-SUM($C$8:AD$8)+SUMIFS($C134:Z134,$C$11:Z$11,"Payment"))&lt;=0,SUMIFS($C134:AA134,$C$11:AA$11,"Balance")=0,AA134=0),AD$8&gt;=AD133),AD133,
IF(SUMIFS($C134:AA134,$C$11:AA$11,"Balance")=0, $D$993+SUM($B$8:AD$8)-SUMIFS($C134:Z134,$C$11:Z$11,"Payment"),
AD$8))</f>
        <v>0</v>
      </c>
      <c r="AD134" s="66">
        <f t="shared" si="21"/>
        <v>0</v>
      </c>
      <c r="AE134" s="47"/>
      <c r="AF134" s="66">
        <f>IF(OR(AND((AG133-$D$993-SUM($C$8:AG$8)+SUMIFS($C134:AC134,$C$11:AC$11,"Payment"))&lt;=0,SUMIFS($C134:AD134,$C$11:AD$11,"Balance")=0,AD134=0),AG$8&gt;=AG133),AG133,
IF(SUMIFS($C134:AD134,$C$11:AD$11,"Balance")=0, $D$993+SUM($B$8:AG$8)-SUMIFS($C134:AC134,$C$11:AC$11,"Payment"),
AG$8))</f>
        <v>0</v>
      </c>
      <c r="AG134" s="66">
        <f t="shared" si="22"/>
        <v>0</v>
      </c>
      <c r="AH134" s="47"/>
      <c r="AI134" s="66">
        <f>IF(OR(AND((AJ133-$D$993-SUM($C$8:AJ$8)+SUMIFS($C134:AF134,$C$11:AF$11,"Payment"))&lt;=0,SUMIFS($C134:AG134,$C$11:AG$11,"Balance")=0,AG134=0),AJ$8&gt;=AJ133),AJ133,
IF(SUMIFS($C134:AG134,$C$11:AG$11,"Balance")=0, $D$993+SUM($B$8:AJ$8)-SUMIFS($C134:AF134,$C$11:AF$11,"Payment"),
AJ$8))</f>
        <v>0</v>
      </c>
      <c r="AJ134" s="66">
        <f t="shared" si="23"/>
        <v>0</v>
      </c>
      <c r="AK134" s="67"/>
    </row>
    <row r="135" spans="1:37" s="49" customFormat="1" ht="15.6">
      <c r="A135" s="65">
        <v>124</v>
      </c>
      <c r="B135" s="66">
        <f>IF(OR(AND((C134-$D$993-SUM($C$8:C$8))&lt;=0),C$8&gt;=C134),C134, C$8+$D$993)</f>
        <v>0</v>
      </c>
      <c r="C135" s="66">
        <f t="shared" si="12"/>
        <v>0</v>
      </c>
      <c r="D135" s="67"/>
      <c r="E135" s="66">
        <f>IF(OR(AND((F134-$D$993-SUM($C$8:F$8)+SUMIFS(B135:$C135,B$11:$C$11,"Payment"))&lt;=0,SUMIFS($C135:C135,$C$11:C$11,"Balance")=0,C135=0),F$8&gt;=F134),F134,
IF(SUMIFS($C135:C135,$C$11:C$11,"Balance")=0, $D$993+SUM($B$8:F$8)-SUMIFS(B135:$C135,B$11:$C$11,"Payment"),
F$8))</f>
        <v>0</v>
      </c>
      <c r="F135" s="66">
        <f t="shared" si="13"/>
        <v>0</v>
      </c>
      <c r="G135" s="67"/>
      <c r="H135" s="66">
        <f>IF(OR(AND((I134-$D$993-SUM($C$8:I$8)+SUMIFS($C135:E135,$C$11:E$11,"Payment"))&lt;=0,SUMIFS($C135:F135,$C$11:F$11,"Balance")=0,F135=0),I$8&gt;=I134),I134,
IF(SUMIFS($C135:F135,$C$11:F$11,"Balance")=0, $D$993+SUM($B$8:I$8)-SUMIFS($C135:E135,$C$11:E$11,"Payment"),
I$8))</f>
        <v>0</v>
      </c>
      <c r="I135" s="66">
        <f t="shared" si="14"/>
        <v>0</v>
      </c>
      <c r="J135" s="47"/>
      <c r="K135" s="66">
        <f>IF(OR(AND((L134-$D$993-SUM($C$8:L$8)+SUMIFS($C135:H135,$C$11:H$11,"Payment"))&lt;=0,SUMIFS($C135:I135,$C$11:I$11,"Balance")=0,I135=0),L$8&gt;=L134),L134,
IF(SUMIFS($C135:I135,$C$11:I$11,"Balance")=0, $D$993+SUM($B$8:L$8)-SUMIFS($C135:H135,$C$11:H$11,"Payment"),
L$8))</f>
        <v>0</v>
      </c>
      <c r="L135" s="66">
        <f t="shared" si="15"/>
        <v>0</v>
      </c>
      <c r="M135" s="47"/>
      <c r="N135" s="66">
        <f>IF(OR(AND((O134-$D$993-SUM($C$8:O$8)+SUMIFS($C135:K135,$C$11:K$11,"Payment"))&lt;=0,SUMIFS($C135:L135,$C$11:L$11,"Balance")=0,L135=0),O$8&gt;=O134),O134,
IF(SUMIFS($C135:L135,$C$11:L$11,"Balance")=0, $D$993+SUM($B$8:O$8)-SUMIFS($C135:K135,$C$11:K$11,"Payment"),
O$8))</f>
        <v>0</v>
      </c>
      <c r="O135" s="66">
        <f t="shared" si="16"/>
        <v>0</v>
      </c>
      <c r="P135" s="47"/>
      <c r="Q135" s="66">
        <f>IF(OR(AND((R134-$D$993-SUM($C$8:R$8)+SUMIFS($C135:N135,$C$11:N$11,"Payment"))&lt;=0,SUMIFS($C135:O135,$C$11:O$11,"Balance")=0,O135=0),R$8&gt;=R134),R134,
IF(SUMIFS($C135:O135,$C$11:O$11,"Balance")=0, $D$993+SUM($B$8:R$8)-SUMIFS($C135:N135,$C$11:N$11,"Payment"),
R$8))</f>
        <v>0</v>
      </c>
      <c r="R135" s="66">
        <f t="shared" si="17"/>
        <v>0</v>
      </c>
      <c r="S135" s="47"/>
      <c r="T135" s="66">
        <f>IF(OR(AND((U134-$D$993-SUM($C$8:U$8)+SUMIFS($C135:Q135,$C$11:Q$11,"Payment"))&lt;=0,SUMIFS($C135:R135,$C$11:R$11,"Balance")=0,R135=0),U$8&gt;=U134),U134,
IF(SUMIFS($C135:R135,$C$11:R$11,"Balance")=0, $D$993+SUM($B$8:U$8)-SUMIFS($C135:Q135,$C$11:Q$11,"Payment"),
U$8))</f>
        <v>0</v>
      </c>
      <c r="U135" s="66">
        <f t="shared" si="18"/>
        <v>0</v>
      </c>
      <c r="V135" s="47"/>
      <c r="W135" s="66">
        <f>IF(OR(AND((X134-$D$993-SUM($C$8:X$8)+SUMIFS($C135:T135,$C$11:T$11,"Payment"))&lt;=0,SUMIFS($C135:U135,$C$11:U$11,"Balance")=0,U135=0),X$8&gt;=X134),X134,
IF(SUMIFS($C135:U135,$C$11:U$11,"Balance")=0, $D$993+SUM($B$8:X$8)-SUMIFS($C135:T135,$C$11:T$11,"Payment"),
X$8))</f>
        <v>0</v>
      </c>
      <c r="X135" s="66">
        <f t="shared" si="19"/>
        <v>0</v>
      </c>
      <c r="Y135" s="47"/>
      <c r="Z135" s="66">
        <f>IF(OR(AND((AA134-$D$993-SUM($C$8:AA$8)+SUMIFS($C135:W135,$C$11:W$11,"Payment"))&lt;=0,SUMIFS($C135:X135,$C$11:X$11,"Balance")=0,X135=0),AA$8&gt;=AA134),AA134,
IF(SUMIFS($C135:X135,$C$11:X$11,"Balance")=0, $D$993+SUM($B$8:AA$8)-SUMIFS($C135:W135,$C$11:W$11,"Payment"),
AA$8))</f>
        <v>0</v>
      </c>
      <c r="AA135" s="66">
        <f t="shared" si="20"/>
        <v>0</v>
      </c>
      <c r="AB135" s="47"/>
      <c r="AC135" s="66">
        <f>IF(OR(AND((AD134-$D$993-SUM($C$8:AD$8)+SUMIFS($C135:Z135,$C$11:Z$11,"Payment"))&lt;=0,SUMIFS($C135:AA135,$C$11:AA$11,"Balance")=0,AA135=0),AD$8&gt;=AD134),AD134,
IF(SUMIFS($C135:AA135,$C$11:AA$11,"Balance")=0, $D$993+SUM($B$8:AD$8)-SUMIFS($C135:Z135,$C$11:Z$11,"Payment"),
AD$8))</f>
        <v>0</v>
      </c>
      <c r="AD135" s="66">
        <f t="shared" si="21"/>
        <v>0</v>
      </c>
      <c r="AE135" s="47"/>
      <c r="AF135" s="66">
        <f>IF(OR(AND((AG134-$D$993-SUM($C$8:AG$8)+SUMIFS($C135:AC135,$C$11:AC$11,"Payment"))&lt;=0,SUMIFS($C135:AD135,$C$11:AD$11,"Balance")=0,AD135=0),AG$8&gt;=AG134),AG134,
IF(SUMIFS($C135:AD135,$C$11:AD$11,"Balance")=0, $D$993+SUM($B$8:AG$8)-SUMIFS($C135:AC135,$C$11:AC$11,"Payment"),
AG$8))</f>
        <v>0</v>
      </c>
      <c r="AG135" s="66">
        <f t="shared" si="22"/>
        <v>0</v>
      </c>
      <c r="AH135" s="47"/>
      <c r="AI135" s="66">
        <f>IF(OR(AND((AJ134-$D$993-SUM($C$8:AJ$8)+SUMIFS($C135:AF135,$C$11:AF$11,"Payment"))&lt;=0,SUMIFS($C135:AG135,$C$11:AG$11,"Balance")=0,AG135=0),AJ$8&gt;=AJ134),AJ134,
IF(SUMIFS($C135:AG135,$C$11:AG$11,"Balance")=0, $D$993+SUM($B$8:AJ$8)-SUMIFS($C135:AF135,$C$11:AF$11,"Payment"),
AJ$8))</f>
        <v>0</v>
      </c>
      <c r="AJ135" s="66">
        <f t="shared" si="23"/>
        <v>0</v>
      </c>
      <c r="AK135" s="67"/>
    </row>
    <row r="136" spans="1:37" s="49" customFormat="1" ht="15.6">
      <c r="A136" s="65">
        <v>125</v>
      </c>
      <c r="B136" s="66">
        <f>IF(OR(AND((C135-$D$993-SUM($C$8:C$8))&lt;=0),C$8&gt;=C135),C135, C$8+$D$993)</f>
        <v>0</v>
      </c>
      <c r="C136" s="66">
        <f t="shared" si="12"/>
        <v>0</v>
      </c>
      <c r="D136" s="67"/>
      <c r="E136" s="66">
        <f>IF(OR(AND((F135-$D$993-SUM($C$8:F$8)+SUMIFS(B136:$C136,B$11:$C$11,"Payment"))&lt;=0,SUMIFS($C136:C136,$C$11:C$11,"Balance")=0,C136=0),F$8&gt;=F135),F135,
IF(SUMIFS($C136:C136,$C$11:C$11,"Balance")=0, $D$993+SUM($B$8:F$8)-SUMIFS(B136:$C136,B$11:$C$11,"Payment"),
F$8))</f>
        <v>0</v>
      </c>
      <c r="F136" s="66">
        <f t="shared" si="13"/>
        <v>0</v>
      </c>
      <c r="G136" s="67"/>
      <c r="H136" s="66">
        <f>IF(OR(AND((I135-$D$993-SUM($C$8:I$8)+SUMIFS($C136:E136,$C$11:E$11,"Payment"))&lt;=0,SUMIFS($C136:F136,$C$11:F$11,"Balance")=0,F136=0),I$8&gt;=I135),I135,
IF(SUMIFS($C136:F136,$C$11:F$11,"Balance")=0, $D$993+SUM($B$8:I$8)-SUMIFS($C136:E136,$C$11:E$11,"Payment"),
I$8))</f>
        <v>0</v>
      </c>
      <c r="I136" s="66">
        <f t="shared" si="14"/>
        <v>0</v>
      </c>
      <c r="J136" s="47"/>
      <c r="K136" s="66">
        <f>IF(OR(AND((L135-$D$993-SUM($C$8:L$8)+SUMIFS($C136:H136,$C$11:H$11,"Payment"))&lt;=0,SUMIFS($C136:I136,$C$11:I$11,"Balance")=0,I136=0),L$8&gt;=L135),L135,
IF(SUMIFS($C136:I136,$C$11:I$11,"Balance")=0, $D$993+SUM($B$8:L$8)-SUMIFS($C136:H136,$C$11:H$11,"Payment"),
L$8))</f>
        <v>0</v>
      </c>
      <c r="L136" s="66">
        <f t="shared" si="15"/>
        <v>0</v>
      </c>
      <c r="M136" s="47"/>
      <c r="N136" s="66">
        <f>IF(OR(AND((O135-$D$993-SUM($C$8:O$8)+SUMIFS($C136:K136,$C$11:K$11,"Payment"))&lt;=0,SUMIFS($C136:L136,$C$11:L$11,"Balance")=0,L136=0),O$8&gt;=O135),O135,
IF(SUMIFS($C136:L136,$C$11:L$11,"Balance")=0, $D$993+SUM($B$8:O$8)-SUMIFS($C136:K136,$C$11:K$11,"Payment"),
O$8))</f>
        <v>0</v>
      </c>
      <c r="O136" s="66">
        <f t="shared" si="16"/>
        <v>0</v>
      </c>
      <c r="P136" s="47"/>
      <c r="Q136" s="66">
        <f>IF(OR(AND((R135-$D$993-SUM($C$8:R$8)+SUMIFS($C136:N136,$C$11:N$11,"Payment"))&lt;=0,SUMIFS($C136:O136,$C$11:O$11,"Balance")=0,O136=0),R$8&gt;=R135),R135,
IF(SUMIFS($C136:O136,$C$11:O$11,"Balance")=0, $D$993+SUM($B$8:R$8)-SUMIFS($C136:N136,$C$11:N$11,"Payment"),
R$8))</f>
        <v>0</v>
      </c>
      <c r="R136" s="66">
        <f t="shared" si="17"/>
        <v>0</v>
      </c>
      <c r="S136" s="47"/>
      <c r="T136" s="66">
        <f>IF(OR(AND((U135-$D$993-SUM($C$8:U$8)+SUMIFS($C136:Q136,$C$11:Q$11,"Payment"))&lt;=0,SUMIFS($C136:R136,$C$11:R$11,"Balance")=0,R136=0),U$8&gt;=U135),U135,
IF(SUMIFS($C136:R136,$C$11:R$11,"Balance")=0, $D$993+SUM($B$8:U$8)-SUMIFS($C136:Q136,$C$11:Q$11,"Payment"),
U$8))</f>
        <v>0</v>
      </c>
      <c r="U136" s="66">
        <f t="shared" si="18"/>
        <v>0</v>
      </c>
      <c r="V136" s="47"/>
      <c r="W136" s="66">
        <f>IF(OR(AND((X135-$D$993-SUM($C$8:X$8)+SUMIFS($C136:T136,$C$11:T$11,"Payment"))&lt;=0,SUMIFS($C136:U136,$C$11:U$11,"Balance")=0,U136=0),X$8&gt;=X135),X135,
IF(SUMIFS($C136:U136,$C$11:U$11,"Balance")=0, $D$993+SUM($B$8:X$8)-SUMIFS($C136:T136,$C$11:T$11,"Payment"),
X$8))</f>
        <v>0</v>
      </c>
      <c r="X136" s="66">
        <f t="shared" si="19"/>
        <v>0</v>
      </c>
      <c r="Y136" s="47"/>
      <c r="Z136" s="66">
        <f>IF(OR(AND((AA135-$D$993-SUM($C$8:AA$8)+SUMIFS($C136:W136,$C$11:W$11,"Payment"))&lt;=0,SUMIFS($C136:X136,$C$11:X$11,"Balance")=0,X136=0),AA$8&gt;=AA135),AA135,
IF(SUMIFS($C136:X136,$C$11:X$11,"Balance")=0, $D$993+SUM($B$8:AA$8)-SUMIFS($C136:W136,$C$11:W$11,"Payment"),
AA$8))</f>
        <v>0</v>
      </c>
      <c r="AA136" s="66">
        <f t="shared" si="20"/>
        <v>0</v>
      </c>
      <c r="AB136" s="47"/>
      <c r="AC136" s="66">
        <f>IF(OR(AND((AD135-$D$993-SUM($C$8:AD$8)+SUMIFS($C136:Z136,$C$11:Z$11,"Payment"))&lt;=0,SUMIFS($C136:AA136,$C$11:AA$11,"Balance")=0,AA136=0),AD$8&gt;=AD135),AD135,
IF(SUMIFS($C136:AA136,$C$11:AA$11,"Balance")=0, $D$993+SUM($B$8:AD$8)-SUMIFS($C136:Z136,$C$11:Z$11,"Payment"),
AD$8))</f>
        <v>0</v>
      </c>
      <c r="AD136" s="66">
        <f t="shared" si="21"/>
        <v>0</v>
      </c>
      <c r="AE136" s="47"/>
      <c r="AF136" s="66">
        <f>IF(OR(AND((AG135-$D$993-SUM($C$8:AG$8)+SUMIFS($C136:AC136,$C$11:AC$11,"Payment"))&lt;=0,SUMIFS($C136:AD136,$C$11:AD$11,"Balance")=0,AD136=0),AG$8&gt;=AG135),AG135,
IF(SUMIFS($C136:AD136,$C$11:AD$11,"Balance")=0, $D$993+SUM($B$8:AG$8)-SUMIFS($C136:AC136,$C$11:AC$11,"Payment"),
AG$8))</f>
        <v>0</v>
      </c>
      <c r="AG136" s="66">
        <f t="shared" si="22"/>
        <v>0</v>
      </c>
      <c r="AH136" s="47"/>
      <c r="AI136" s="66">
        <f>IF(OR(AND((AJ135-$D$993-SUM($C$8:AJ$8)+SUMIFS($C136:AF136,$C$11:AF$11,"Payment"))&lt;=0,SUMIFS($C136:AG136,$C$11:AG$11,"Balance")=0,AG136=0),AJ$8&gt;=AJ135),AJ135,
IF(SUMIFS($C136:AG136,$C$11:AG$11,"Balance")=0, $D$993+SUM($B$8:AJ$8)-SUMIFS($C136:AF136,$C$11:AF$11,"Payment"),
AJ$8))</f>
        <v>0</v>
      </c>
      <c r="AJ136" s="66">
        <f t="shared" si="23"/>
        <v>0</v>
      </c>
      <c r="AK136" s="67"/>
    </row>
    <row r="137" spans="1:37" s="49" customFormat="1" ht="15.6">
      <c r="A137" s="65">
        <v>126</v>
      </c>
      <c r="B137" s="66">
        <f>IF(OR(AND((C136-$D$993-SUM($C$8:C$8))&lt;=0),C$8&gt;=C136),C136, C$8+$D$993)</f>
        <v>0</v>
      </c>
      <c r="C137" s="66">
        <f t="shared" si="12"/>
        <v>0</v>
      </c>
      <c r="D137" s="67"/>
      <c r="E137" s="66">
        <f>IF(OR(AND((F136-$D$993-SUM($C$8:F$8)+SUMIFS(B137:$C137,B$11:$C$11,"Payment"))&lt;=0,SUMIFS($C137:C137,$C$11:C$11,"Balance")=0,C137=0),F$8&gt;=F136),F136,
IF(SUMIFS($C137:C137,$C$11:C$11,"Balance")=0, $D$993+SUM($B$8:F$8)-SUMIFS(B137:$C137,B$11:$C$11,"Payment"),
F$8))</f>
        <v>0</v>
      </c>
      <c r="F137" s="66">
        <f t="shared" si="13"/>
        <v>0</v>
      </c>
      <c r="G137" s="67"/>
      <c r="H137" s="66">
        <f>IF(OR(AND((I136-$D$993-SUM($C$8:I$8)+SUMIFS($C137:E137,$C$11:E$11,"Payment"))&lt;=0,SUMIFS($C137:F137,$C$11:F$11,"Balance")=0,F137=0),I$8&gt;=I136),I136,
IF(SUMIFS($C137:F137,$C$11:F$11,"Balance")=0, $D$993+SUM($B$8:I$8)-SUMIFS($C137:E137,$C$11:E$11,"Payment"),
I$8))</f>
        <v>0</v>
      </c>
      <c r="I137" s="66">
        <f t="shared" si="14"/>
        <v>0</v>
      </c>
      <c r="J137" s="47"/>
      <c r="K137" s="66">
        <f>IF(OR(AND((L136-$D$993-SUM($C$8:L$8)+SUMIFS($C137:H137,$C$11:H$11,"Payment"))&lt;=0,SUMIFS($C137:I137,$C$11:I$11,"Balance")=0,I137=0),L$8&gt;=L136),L136,
IF(SUMIFS($C137:I137,$C$11:I$11,"Balance")=0, $D$993+SUM($B$8:L$8)-SUMIFS($C137:H137,$C$11:H$11,"Payment"),
L$8))</f>
        <v>0</v>
      </c>
      <c r="L137" s="66">
        <f t="shared" si="15"/>
        <v>0</v>
      </c>
      <c r="M137" s="47"/>
      <c r="N137" s="66">
        <f>IF(OR(AND((O136-$D$993-SUM($C$8:O$8)+SUMIFS($C137:K137,$C$11:K$11,"Payment"))&lt;=0,SUMIFS($C137:L137,$C$11:L$11,"Balance")=0,L137=0),O$8&gt;=O136),O136,
IF(SUMIFS($C137:L137,$C$11:L$11,"Balance")=0, $D$993+SUM($B$8:O$8)-SUMIFS($C137:K137,$C$11:K$11,"Payment"),
O$8))</f>
        <v>0</v>
      </c>
      <c r="O137" s="66">
        <f t="shared" si="16"/>
        <v>0</v>
      </c>
      <c r="P137" s="47"/>
      <c r="Q137" s="66">
        <f>IF(OR(AND((R136-$D$993-SUM($C$8:R$8)+SUMIFS($C137:N137,$C$11:N$11,"Payment"))&lt;=0,SUMIFS($C137:O137,$C$11:O$11,"Balance")=0,O137=0),R$8&gt;=R136),R136,
IF(SUMIFS($C137:O137,$C$11:O$11,"Balance")=0, $D$993+SUM($B$8:R$8)-SUMIFS($C137:N137,$C$11:N$11,"Payment"),
R$8))</f>
        <v>0</v>
      </c>
      <c r="R137" s="66">
        <f t="shared" si="17"/>
        <v>0</v>
      </c>
      <c r="S137" s="47"/>
      <c r="T137" s="66">
        <f>IF(OR(AND((U136-$D$993-SUM($C$8:U$8)+SUMIFS($C137:Q137,$C$11:Q$11,"Payment"))&lt;=0,SUMIFS($C137:R137,$C$11:R$11,"Balance")=0,R137=0),U$8&gt;=U136),U136,
IF(SUMIFS($C137:R137,$C$11:R$11,"Balance")=0, $D$993+SUM($B$8:U$8)-SUMIFS($C137:Q137,$C$11:Q$11,"Payment"),
U$8))</f>
        <v>0</v>
      </c>
      <c r="U137" s="66">
        <f t="shared" si="18"/>
        <v>0</v>
      </c>
      <c r="V137" s="47"/>
      <c r="W137" s="66">
        <f>IF(OR(AND((X136-$D$993-SUM($C$8:X$8)+SUMIFS($C137:T137,$C$11:T$11,"Payment"))&lt;=0,SUMIFS($C137:U137,$C$11:U$11,"Balance")=0,U137=0),X$8&gt;=X136),X136,
IF(SUMIFS($C137:U137,$C$11:U$11,"Balance")=0, $D$993+SUM($B$8:X$8)-SUMIFS($C137:T137,$C$11:T$11,"Payment"),
X$8))</f>
        <v>0</v>
      </c>
      <c r="X137" s="66">
        <f t="shared" si="19"/>
        <v>0</v>
      </c>
      <c r="Y137" s="47"/>
      <c r="Z137" s="66">
        <f>IF(OR(AND((AA136-$D$993-SUM($C$8:AA$8)+SUMIFS($C137:W137,$C$11:W$11,"Payment"))&lt;=0,SUMIFS($C137:X137,$C$11:X$11,"Balance")=0,X137=0),AA$8&gt;=AA136),AA136,
IF(SUMIFS($C137:X137,$C$11:X$11,"Balance")=0, $D$993+SUM($B$8:AA$8)-SUMIFS($C137:W137,$C$11:W$11,"Payment"),
AA$8))</f>
        <v>0</v>
      </c>
      <c r="AA137" s="66">
        <f t="shared" si="20"/>
        <v>0</v>
      </c>
      <c r="AB137" s="47"/>
      <c r="AC137" s="66">
        <f>IF(OR(AND((AD136-$D$993-SUM($C$8:AD$8)+SUMIFS($C137:Z137,$C$11:Z$11,"Payment"))&lt;=0,SUMIFS($C137:AA137,$C$11:AA$11,"Balance")=0,AA137=0),AD$8&gt;=AD136),AD136,
IF(SUMIFS($C137:AA137,$C$11:AA$11,"Balance")=0, $D$993+SUM($B$8:AD$8)-SUMIFS($C137:Z137,$C$11:Z$11,"Payment"),
AD$8))</f>
        <v>0</v>
      </c>
      <c r="AD137" s="66">
        <f t="shared" si="21"/>
        <v>0</v>
      </c>
      <c r="AE137" s="47"/>
      <c r="AF137" s="66">
        <f>IF(OR(AND((AG136-$D$993-SUM($C$8:AG$8)+SUMIFS($C137:AC137,$C$11:AC$11,"Payment"))&lt;=0,SUMIFS($C137:AD137,$C$11:AD$11,"Balance")=0,AD137=0),AG$8&gt;=AG136),AG136,
IF(SUMIFS($C137:AD137,$C$11:AD$11,"Balance")=0, $D$993+SUM($B$8:AG$8)-SUMIFS($C137:AC137,$C$11:AC$11,"Payment"),
AG$8))</f>
        <v>0</v>
      </c>
      <c r="AG137" s="66">
        <f t="shared" si="22"/>
        <v>0</v>
      </c>
      <c r="AH137" s="47"/>
      <c r="AI137" s="66">
        <f>IF(OR(AND((AJ136-$D$993-SUM($C$8:AJ$8)+SUMIFS($C137:AF137,$C$11:AF$11,"Payment"))&lt;=0,SUMIFS($C137:AG137,$C$11:AG$11,"Balance")=0,AG137=0),AJ$8&gt;=AJ136),AJ136,
IF(SUMIFS($C137:AG137,$C$11:AG$11,"Balance")=0, $D$993+SUM($B$8:AJ$8)-SUMIFS($C137:AF137,$C$11:AF$11,"Payment"),
AJ$8))</f>
        <v>0</v>
      </c>
      <c r="AJ137" s="66">
        <f t="shared" si="23"/>
        <v>0</v>
      </c>
      <c r="AK137" s="67"/>
    </row>
    <row r="138" spans="1:37" s="49" customFormat="1" ht="15.6">
      <c r="A138" s="65">
        <v>127</v>
      </c>
      <c r="B138" s="66">
        <f>IF(OR(AND((C137-$D$993-SUM($C$8:C$8))&lt;=0),C$8&gt;=C137),C137, C$8+$D$993)</f>
        <v>0</v>
      </c>
      <c r="C138" s="66">
        <f t="shared" si="12"/>
        <v>0</v>
      </c>
      <c r="D138" s="67"/>
      <c r="E138" s="66">
        <f>IF(OR(AND((F137-$D$993-SUM($C$8:F$8)+SUMIFS(B138:$C138,B$11:$C$11,"Payment"))&lt;=0,SUMIFS($C138:C138,$C$11:C$11,"Balance")=0,C138=0),F$8&gt;=F137),F137,
IF(SUMIFS($C138:C138,$C$11:C$11,"Balance")=0, $D$993+SUM($B$8:F$8)-SUMIFS(B138:$C138,B$11:$C$11,"Payment"),
F$8))</f>
        <v>0</v>
      </c>
      <c r="F138" s="66">
        <f t="shared" si="13"/>
        <v>0</v>
      </c>
      <c r="G138" s="67"/>
      <c r="H138" s="66">
        <f>IF(OR(AND((I137-$D$993-SUM($C$8:I$8)+SUMIFS($C138:E138,$C$11:E$11,"Payment"))&lt;=0,SUMIFS($C138:F138,$C$11:F$11,"Balance")=0,F138=0),I$8&gt;=I137),I137,
IF(SUMIFS($C138:F138,$C$11:F$11,"Balance")=0, $D$993+SUM($B$8:I$8)-SUMIFS($C138:E138,$C$11:E$11,"Payment"),
I$8))</f>
        <v>0</v>
      </c>
      <c r="I138" s="66">
        <f t="shared" si="14"/>
        <v>0</v>
      </c>
      <c r="J138" s="47"/>
      <c r="K138" s="66">
        <f>IF(OR(AND((L137-$D$993-SUM($C$8:L$8)+SUMIFS($C138:H138,$C$11:H$11,"Payment"))&lt;=0,SUMIFS($C138:I138,$C$11:I$11,"Balance")=0,I138=0),L$8&gt;=L137),L137,
IF(SUMIFS($C138:I138,$C$11:I$11,"Balance")=0, $D$993+SUM($B$8:L$8)-SUMIFS($C138:H138,$C$11:H$11,"Payment"),
L$8))</f>
        <v>0</v>
      </c>
      <c r="L138" s="66">
        <f t="shared" si="15"/>
        <v>0</v>
      </c>
      <c r="M138" s="47"/>
      <c r="N138" s="66">
        <f>IF(OR(AND((O137-$D$993-SUM($C$8:O$8)+SUMIFS($C138:K138,$C$11:K$11,"Payment"))&lt;=0,SUMIFS($C138:L138,$C$11:L$11,"Balance")=0,L138=0),O$8&gt;=O137),O137,
IF(SUMIFS($C138:L138,$C$11:L$11,"Balance")=0, $D$993+SUM($B$8:O$8)-SUMIFS($C138:K138,$C$11:K$11,"Payment"),
O$8))</f>
        <v>0</v>
      </c>
      <c r="O138" s="66">
        <f t="shared" si="16"/>
        <v>0</v>
      </c>
      <c r="P138" s="47"/>
      <c r="Q138" s="66">
        <f>IF(OR(AND((R137-$D$993-SUM($C$8:R$8)+SUMIFS($C138:N138,$C$11:N$11,"Payment"))&lt;=0,SUMIFS($C138:O138,$C$11:O$11,"Balance")=0,O138=0),R$8&gt;=R137),R137,
IF(SUMIFS($C138:O138,$C$11:O$11,"Balance")=0, $D$993+SUM($B$8:R$8)-SUMIFS($C138:N138,$C$11:N$11,"Payment"),
R$8))</f>
        <v>0</v>
      </c>
      <c r="R138" s="66">
        <f t="shared" si="17"/>
        <v>0</v>
      </c>
      <c r="S138" s="47"/>
      <c r="T138" s="66">
        <f>IF(OR(AND((U137-$D$993-SUM($C$8:U$8)+SUMIFS($C138:Q138,$C$11:Q$11,"Payment"))&lt;=0,SUMIFS($C138:R138,$C$11:R$11,"Balance")=0,R138=0),U$8&gt;=U137),U137,
IF(SUMIFS($C138:R138,$C$11:R$11,"Balance")=0, $D$993+SUM($B$8:U$8)-SUMIFS($C138:Q138,$C$11:Q$11,"Payment"),
U$8))</f>
        <v>0</v>
      </c>
      <c r="U138" s="66">
        <f t="shared" si="18"/>
        <v>0</v>
      </c>
      <c r="V138" s="47"/>
      <c r="W138" s="66">
        <f>IF(OR(AND((X137-$D$993-SUM($C$8:X$8)+SUMIFS($C138:T138,$C$11:T$11,"Payment"))&lt;=0,SUMIFS($C138:U138,$C$11:U$11,"Balance")=0,U138=0),X$8&gt;=X137),X137,
IF(SUMIFS($C138:U138,$C$11:U$11,"Balance")=0, $D$993+SUM($B$8:X$8)-SUMIFS($C138:T138,$C$11:T$11,"Payment"),
X$8))</f>
        <v>0</v>
      </c>
      <c r="X138" s="66">
        <f t="shared" si="19"/>
        <v>0</v>
      </c>
      <c r="Y138" s="47"/>
      <c r="Z138" s="66">
        <f>IF(OR(AND((AA137-$D$993-SUM($C$8:AA$8)+SUMIFS($C138:W138,$C$11:W$11,"Payment"))&lt;=0,SUMIFS($C138:X138,$C$11:X$11,"Balance")=0,X138=0),AA$8&gt;=AA137),AA137,
IF(SUMIFS($C138:X138,$C$11:X$11,"Balance")=0, $D$993+SUM($B$8:AA$8)-SUMIFS($C138:W138,$C$11:W$11,"Payment"),
AA$8))</f>
        <v>0</v>
      </c>
      <c r="AA138" s="66">
        <f t="shared" si="20"/>
        <v>0</v>
      </c>
      <c r="AB138" s="47"/>
      <c r="AC138" s="66">
        <f>IF(OR(AND((AD137-$D$993-SUM($C$8:AD$8)+SUMIFS($C138:Z138,$C$11:Z$11,"Payment"))&lt;=0,SUMIFS($C138:AA138,$C$11:AA$11,"Balance")=0,AA138=0),AD$8&gt;=AD137),AD137,
IF(SUMIFS($C138:AA138,$C$11:AA$11,"Balance")=0, $D$993+SUM($B$8:AD$8)-SUMIFS($C138:Z138,$C$11:Z$11,"Payment"),
AD$8))</f>
        <v>0</v>
      </c>
      <c r="AD138" s="66">
        <f t="shared" si="21"/>
        <v>0</v>
      </c>
      <c r="AE138" s="47"/>
      <c r="AF138" s="66">
        <f>IF(OR(AND((AG137-$D$993-SUM($C$8:AG$8)+SUMIFS($C138:AC138,$C$11:AC$11,"Payment"))&lt;=0,SUMIFS($C138:AD138,$C$11:AD$11,"Balance")=0,AD138=0),AG$8&gt;=AG137),AG137,
IF(SUMIFS($C138:AD138,$C$11:AD$11,"Balance")=0, $D$993+SUM($B$8:AG$8)-SUMIFS($C138:AC138,$C$11:AC$11,"Payment"),
AG$8))</f>
        <v>0</v>
      </c>
      <c r="AG138" s="66">
        <f t="shared" si="22"/>
        <v>0</v>
      </c>
      <c r="AH138" s="47"/>
      <c r="AI138" s="66">
        <f>IF(OR(AND((AJ137-$D$993-SUM($C$8:AJ$8)+SUMIFS($C138:AF138,$C$11:AF$11,"Payment"))&lt;=0,SUMIFS($C138:AG138,$C$11:AG$11,"Balance")=0,AG138=0),AJ$8&gt;=AJ137),AJ137,
IF(SUMIFS($C138:AG138,$C$11:AG$11,"Balance")=0, $D$993+SUM($B$8:AJ$8)-SUMIFS($C138:AF138,$C$11:AF$11,"Payment"),
AJ$8))</f>
        <v>0</v>
      </c>
      <c r="AJ138" s="66">
        <f t="shared" si="23"/>
        <v>0</v>
      </c>
      <c r="AK138" s="67"/>
    </row>
    <row r="139" spans="1:37" s="49" customFormat="1" ht="15.6">
      <c r="A139" s="65">
        <v>128</v>
      </c>
      <c r="B139" s="66">
        <f>IF(OR(AND((C138-$D$993-SUM($C$8:C$8))&lt;=0),C$8&gt;=C138),C138, C$8+$D$993)</f>
        <v>0</v>
      </c>
      <c r="C139" s="66">
        <f t="shared" si="12"/>
        <v>0</v>
      </c>
      <c r="D139" s="67"/>
      <c r="E139" s="66">
        <f>IF(OR(AND((F138-$D$993-SUM($C$8:F$8)+SUMIFS(B139:$C139,B$11:$C$11,"Payment"))&lt;=0,SUMIFS($C139:C139,$C$11:C$11,"Balance")=0,C139=0),F$8&gt;=F138),F138,
IF(SUMIFS($C139:C139,$C$11:C$11,"Balance")=0, $D$993+SUM($B$8:F$8)-SUMIFS(B139:$C139,B$11:$C$11,"Payment"),
F$8))</f>
        <v>0</v>
      </c>
      <c r="F139" s="66">
        <f t="shared" si="13"/>
        <v>0</v>
      </c>
      <c r="G139" s="67"/>
      <c r="H139" s="66">
        <f>IF(OR(AND((I138-$D$993-SUM($C$8:I$8)+SUMIFS($C139:E139,$C$11:E$11,"Payment"))&lt;=0,SUMIFS($C139:F139,$C$11:F$11,"Balance")=0,F139=0),I$8&gt;=I138),I138,
IF(SUMIFS($C139:F139,$C$11:F$11,"Balance")=0, $D$993+SUM($B$8:I$8)-SUMIFS($C139:E139,$C$11:E$11,"Payment"),
I$8))</f>
        <v>0</v>
      </c>
      <c r="I139" s="66">
        <f t="shared" si="14"/>
        <v>0</v>
      </c>
      <c r="J139" s="47"/>
      <c r="K139" s="66">
        <f>IF(OR(AND((L138-$D$993-SUM($C$8:L$8)+SUMIFS($C139:H139,$C$11:H$11,"Payment"))&lt;=0,SUMIFS($C139:I139,$C$11:I$11,"Balance")=0,I139=0),L$8&gt;=L138),L138,
IF(SUMIFS($C139:I139,$C$11:I$11,"Balance")=0, $D$993+SUM($B$8:L$8)-SUMIFS($C139:H139,$C$11:H$11,"Payment"),
L$8))</f>
        <v>0</v>
      </c>
      <c r="L139" s="66">
        <f t="shared" si="15"/>
        <v>0</v>
      </c>
      <c r="M139" s="47"/>
      <c r="N139" s="66">
        <f>IF(OR(AND((O138-$D$993-SUM($C$8:O$8)+SUMIFS($C139:K139,$C$11:K$11,"Payment"))&lt;=0,SUMIFS($C139:L139,$C$11:L$11,"Balance")=0,L139=0),O$8&gt;=O138),O138,
IF(SUMIFS($C139:L139,$C$11:L$11,"Balance")=0, $D$993+SUM($B$8:O$8)-SUMIFS($C139:K139,$C$11:K$11,"Payment"),
O$8))</f>
        <v>0</v>
      </c>
      <c r="O139" s="66">
        <f t="shared" si="16"/>
        <v>0</v>
      </c>
      <c r="P139" s="47"/>
      <c r="Q139" s="66">
        <f>IF(OR(AND((R138-$D$993-SUM($C$8:R$8)+SUMIFS($C139:N139,$C$11:N$11,"Payment"))&lt;=0,SUMIFS($C139:O139,$C$11:O$11,"Balance")=0,O139=0),R$8&gt;=R138),R138,
IF(SUMIFS($C139:O139,$C$11:O$11,"Balance")=0, $D$993+SUM($B$8:R$8)-SUMIFS($C139:N139,$C$11:N$11,"Payment"),
R$8))</f>
        <v>0</v>
      </c>
      <c r="R139" s="66">
        <f t="shared" si="17"/>
        <v>0</v>
      </c>
      <c r="S139" s="47"/>
      <c r="T139" s="66">
        <f>IF(OR(AND((U138-$D$993-SUM($C$8:U$8)+SUMIFS($C139:Q139,$C$11:Q$11,"Payment"))&lt;=0,SUMIFS($C139:R139,$C$11:R$11,"Balance")=0,R139=0),U$8&gt;=U138),U138,
IF(SUMIFS($C139:R139,$C$11:R$11,"Balance")=0, $D$993+SUM($B$8:U$8)-SUMIFS($C139:Q139,$C$11:Q$11,"Payment"),
U$8))</f>
        <v>0</v>
      </c>
      <c r="U139" s="66">
        <f t="shared" si="18"/>
        <v>0</v>
      </c>
      <c r="V139" s="47"/>
      <c r="W139" s="66">
        <f>IF(OR(AND((X138-$D$993-SUM($C$8:X$8)+SUMIFS($C139:T139,$C$11:T$11,"Payment"))&lt;=0,SUMIFS($C139:U139,$C$11:U$11,"Balance")=0,U139=0),X$8&gt;=X138),X138,
IF(SUMIFS($C139:U139,$C$11:U$11,"Balance")=0, $D$993+SUM($B$8:X$8)-SUMIFS($C139:T139,$C$11:T$11,"Payment"),
X$8))</f>
        <v>0</v>
      </c>
      <c r="X139" s="66">
        <f t="shared" si="19"/>
        <v>0</v>
      </c>
      <c r="Y139" s="47"/>
      <c r="Z139" s="66">
        <f>IF(OR(AND((AA138-$D$993-SUM($C$8:AA$8)+SUMIFS($C139:W139,$C$11:W$11,"Payment"))&lt;=0,SUMIFS($C139:X139,$C$11:X$11,"Balance")=0,X139=0),AA$8&gt;=AA138),AA138,
IF(SUMIFS($C139:X139,$C$11:X$11,"Balance")=0, $D$993+SUM($B$8:AA$8)-SUMIFS($C139:W139,$C$11:W$11,"Payment"),
AA$8))</f>
        <v>0</v>
      </c>
      <c r="AA139" s="66">
        <f t="shared" si="20"/>
        <v>0</v>
      </c>
      <c r="AB139" s="47"/>
      <c r="AC139" s="66">
        <f>IF(OR(AND((AD138-$D$993-SUM($C$8:AD$8)+SUMIFS($C139:Z139,$C$11:Z$11,"Payment"))&lt;=0,SUMIFS($C139:AA139,$C$11:AA$11,"Balance")=0,AA139=0),AD$8&gt;=AD138),AD138,
IF(SUMIFS($C139:AA139,$C$11:AA$11,"Balance")=0, $D$993+SUM($B$8:AD$8)-SUMIFS($C139:Z139,$C$11:Z$11,"Payment"),
AD$8))</f>
        <v>0</v>
      </c>
      <c r="AD139" s="66">
        <f t="shared" si="21"/>
        <v>0</v>
      </c>
      <c r="AE139" s="47"/>
      <c r="AF139" s="66">
        <f>IF(OR(AND((AG138-$D$993-SUM($C$8:AG$8)+SUMIFS($C139:AC139,$C$11:AC$11,"Payment"))&lt;=0,SUMIFS($C139:AD139,$C$11:AD$11,"Balance")=0,AD139=0),AG$8&gt;=AG138),AG138,
IF(SUMIFS($C139:AD139,$C$11:AD$11,"Balance")=0, $D$993+SUM($B$8:AG$8)-SUMIFS($C139:AC139,$C$11:AC$11,"Payment"),
AG$8))</f>
        <v>0</v>
      </c>
      <c r="AG139" s="66">
        <f t="shared" si="22"/>
        <v>0</v>
      </c>
      <c r="AH139" s="47"/>
      <c r="AI139" s="66">
        <f>IF(OR(AND((AJ138-$D$993-SUM($C$8:AJ$8)+SUMIFS($C139:AF139,$C$11:AF$11,"Payment"))&lt;=0,SUMIFS($C139:AG139,$C$11:AG$11,"Balance")=0,AG139=0),AJ$8&gt;=AJ138),AJ138,
IF(SUMIFS($C139:AG139,$C$11:AG$11,"Balance")=0, $D$993+SUM($B$8:AJ$8)-SUMIFS($C139:AF139,$C$11:AF$11,"Payment"),
AJ$8))</f>
        <v>0</v>
      </c>
      <c r="AJ139" s="66">
        <f t="shared" si="23"/>
        <v>0</v>
      </c>
      <c r="AK139" s="67"/>
    </row>
    <row r="140" spans="1:37" s="49" customFormat="1" ht="15.6">
      <c r="A140" s="65">
        <v>129</v>
      </c>
      <c r="B140" s="66">
        <f>IF(OR(AND((C139-$D$993-SUM($C$8:C$8))&lt;=0),C$8&gt;=C139),C139, C$8+$D$993)</f>
        <v>0</v>
      </c>
      <c r="C140" s="66">
        <f t="shared" si="12"/>
        <v>0</v>
      </c>
      <c r="D140" s="67"/>
      <c r="E140" s="66">
        <f>IF(OR(AND((F139-$D$993-SUM($C$8:F$8)+SUMIFS(B140:$C140,B$11:$C$11,"Payment"))&lt;=0,SUMIFS($C140:C140,$C$11:C$11,"Balance")=0,C140=0),F$8&gt;=F139),F139,
IF(SUMIFS($C140:C140,$C$11:C$11,"Balance")=0, $D$993+SUM($B$8:F$8)-SUMIFS(B140:$C140,B$11:$C$11,"Payment"),
F$8))</f>
        <v>0</v>
      </c>
      <c r="F140" s="66">
        <f t="shared" si="13"/>
        <v>0</v>
      </c>
      <c r="G140" s="67"/>
      <c r="H140" s="66">
        <f>IF(OR(AND((I139-$D$993-SUM($C$8:I$8)+SUMIFS($C140:E140,$C$11:E$11,"Payment"))&lt;=0,SUMIFS($C140:F140,$C$11:F$11,"Balance")=0,F140=0),I$8&gt;=I139),I139,
IF(SUMIFS($C140:F140,$C$11:F$11,"Balance")=0, $D$993+SUM($B$8:I$8)-SUMIFS($C140:E140,$C$11:E$11,"Payment"),
I$8))</f>
        <v>0</v>
      </c>
      <c r="I140" s="66">
        <f t="shared" si="14"/>
        <v>0</v>
      </c>
      <c r="J140" s="47"/>
      <c r="K140" s="66">
        <f>IF(OR(AND((L139-$D$993-SUM($C$8:L$8)+SUMIFS($C140:H140,$C$11:H$11,"Payment"))&lt;=0,SUMIFS($C140:I140,$C$11:I$11,"Balance")=0,I140=0),L$8&gt;=L139),L139,
IF(SUMIFS($C140:I140,$C$11:I$11,"Balance")=0, $D$993+SUM($B$8:L$8)-SUMIFS($C140:H140,$C$11:H$11,"Payment"),
L$8))</f>
        <v>0</v>
      </c>
      <c r="L140" s="66">
        <f t="shared" si="15"/>
        <v>0</v>
      </c>
      <c r="M140" s="47"/>
      <c r="N140" s="66">
        <f>IF(OR(AND((O139-$D$993-SUM($C$8:O$8)+SUMIFS($C140:K140,$C$11:K$11,"Payment"))&lt;=0,SUMIFS($C140:L140,$C$11:L$11,"Balance")=0,L140=0),O$8&gt;=O139),O139,
IF(SUMIFS($C140:L140,$C$11:L$11,"Balance")=0, $D$993+SUM($B$8:O$8)-SUMIFS($C140:K140,$C$11:K$11,"Payment"),
O$8))</f>
        <v>0</v>
      </c>
      <c r="O140" s="66">
        <f t="shared" si="16"/>
        <v>0</v>
      </c>
      <c r="P140" s="47"/>
      <c r="Q140" s="66">
        <f>IF(OR(AND((R139-$D$993-SUM($C$8:R$8)+SUMIFS($C140:N140,$C$11:N$11,"Payment"))&lt;=0,SUMIFS($C140:O140,$C$11:O$11,"Balance")=0,O140=0),R$8&gt;=R139),R139,
IF(SUMIFS($C140:O140,$C$11:O$11,"Balance")=0, $D$993+SUM($B$8:R$8)-SUMIFS($C140:N140,$C$11:N$11,"Payment"),
R$8))</f>
        <v>0</v>
      </c>
      <c r="R140" s="66">
        <f t="shared" si="17"/>
        <v>0</v>
      </c>
      <c r="S140" s="47"/>
      <c r="T140" s="66">
        <f>IF(OR(AND((U139-$D$993-SUM($C$8:U$8)+SUMIFS($C140:Q140,$C$11:Q$11,"Payment"))&lt;=0,SUMIFS($C140:R140,$C$11:R$11,"Balance")=0,R140=0),U$8&gt;=U139),U139,
IF(SUMIFS($C140:R140,$C$11:R$11,"Balance")=0, $D$993+SUM($B$8:U$8)-SUMIFS($C140:Q140,$C$11:Q$11,"Payment"),
U$8))</f>
        <v>0</v>
      </c>
      <c r="U140" s="66">
        <f t="shared" si="18"/>
        <v>0</v>
      </c>
      <c r="V140" s="47"/>
      <c r="W140" s="66">
        <f>IF(OR(AND((X139-$D$993-SUM($C$8:X$8)+SUMIFS($C140:T140,$C$11:T$11,"Payment"))&lt;=0,SUMIFS($C140:U140,$C$11:U$11,"Balance")=0,U140=0),X$8&gt;=X139),X139,
IF(SUMIFS($C140:U140,$C$11:U$11,"Balance")=0, $D$993+SUM($B$8:X$8)-SUMIFS($C140:T140,$C$11:T$11,"Payment"),
X$8))</f>
        <v>0</v>
      </c>
      <c r="X140" s="66">
        <f t="shared" si="19"/>
        <v>0</v>
      </c>
      <c r="Y140" s="47"/>
      <c r="Z140" s="66">
        <f>IF(OR(AND((AA139-$D$993-SUM($C$8:AA$8)+SUMIFS($C140:W140,$C$11:W$11,"Payment"))&lt;=0,SUMIFS($C140:X140,$C$11:X$11,"Balance")=0,X140=0),AA$8&gt;=AA139),AA139,
IF(SUMIFS($C140:X140,$C$11:X$11,"Balance")=0, $D$993+SUM($B$8:AA$8)-SUMIFS($C140:W140,$C$11:W$11,"Payment"),
AA$8))</f>
        <v>0</v>
      </c>
      <c r="AA140" s="66">
        <f t="shared" si="20"/>
        <v>0</v>
      </c>
      <c r="AB140" s="47"/>
      <c r="AC140" s="66">
        <f>IF(OR(AND((AD139-$D$993-SUM($C$8:AD$8)+SUMIFS($C140:Z140,$C$11:Z$11,"Payment"))&lt;=0,SUMIFS($C140:AA140,$C$11:AA$11,"Balance")=0,AA140=0),AD$8&gt;=AD139),AD139,
IF(SUMIFS($C140:AA140,$C$11:AA$11,"Balance")=0, $D$993+SUM($B$8:AD$8)-SUMIFS($C140:Z140,$C$11:Z$11,"Payment"),
AD$8))</f>
        <v>0</v>
      </c>
      <c r="AD140" s="66">
        <f t="shared" si="21"/>
        <v>0</v>
      </c>
      <c r="AE140" s="47"/>
      <c r="AF140" s="66">
        <f>IF(OR(AND((AG139-$D$993-SUM($C$8:AG$8)+SUMIFS($C140:AC140,$C$11:AC$11,"Payment"))&lt;=0,SUMIFS($C140:AD140,$C$11:AD$11,"Balance")=0,AD140=0),AG$8&gt;=AG139),AG139,
IF(SUMIFS($C140:AD140,$C$11:AD$11,"Balance")=0, $D$993+SUM($B$8:AG$8)-SUMIFS($C140:AC140,$C$11:AC$11,"Payment"),
AG$8))</f>
        <v>0</v>
      </c>
      <c r="AG140" s="66">
        <f t="shared" si="22"/>
        <v>0</v>
      </c>
      <c r="AH140" s="47"/>
      <c r="AI140" s="66">
        <f>IF(OR(AND((AJ139-$D$993-SUM($C$8:AJ$8)+SUMIFS($C140:AF140,$C$11:AF$11,"Payment"))&lt;=0,SUMIFS($C140:AG140,$C$11:AG$11,"Balance")=0,AG140=0),AJ$8&gt;=AJ139),AJ139,
IF(SUMIFS($C140:AG140,$C$11:AG$11,"Balance")=0, $D$993+SUM($B$8:AJ$8)-SUMIFS($C140:AF140,$C$11:AF$11,"Payment"),
AJ$8))</f>
        <v>0</v>
      </c>
      <c r="AJ140" s="66">
        <f t="shared" si="23"/>
        <v>0</v>
      </c>
      <c r="AK140" s="67"/>
    </row>
    <row r="141" spans="1:37" s="49" customFormat="1" ht="15.6">
      <c r="A141" s="65">
        <v>130</v>
      </c>
      <c r="B141" s="66">
        <f>IF(OR(AND((C140-$D$993-SUM($C$8:C$8))&lt;=0),C$8&gt;=C140),C140, C$8+$D$993)</f>
        <v>0</v>
      </c>
      <c r="C141" s="66">
        <f t="shared" ref="C141:C204" si="24">IF((C140-B141)&lt;=0.0001,0,(C140-B141)*(1+(C$9/12)))</f>
        <v>0</v>
      </c>
      <c r="D141" s="67"/>
      <c r="E141" s="66">
        <f>IF(OR(AND((F140-$D$993-SUM($C$8:F$8)+SUMIFS(B141:$C141,B$11:$C$11,"Payment"))&lt;=0,SUMIFS($C141:C141,$C$11:C$11,"Balance")=0,C141=0),F$8&gt;=F140),F140,
IF(SUMIFS($C141:C141,$C$11:C$11,"Balance")=0, $D$993+SUM($B$8:F$8)-SUMIFS(B141:$C141,B$11:$C$11,"Payment"),
F$8))</f>
        <v>0</v>
      </c>
      <c r="F141" s="66">
        <f t="shared" ref="F141:F204" si="25">IF((F140-E141)&lt;=0.0001,0,(F140-E141)*(1+(F$9/12)))</f>
        <v>0</v>
      </c>
      <c r="G141" s="67"/>
      <c r="H141" s="66">
        <f>IF(OR(AND((I140-$D$993-SUM($C$8:I$8)+SUMIFS($C141:E141,$C$11:E$11,"Payment"))&lt;=0,SUMIFS($C141:F141,$C$11:F$11,"Balance")=0,F141=0),I$8&gt;=I140),I140,
IF(SUMIFS($C141:F141,$C$11:F$11,"Balance")=0, $D$993+SUM($B$8:I$8)-SUMIFS($C141:E141,$C$11:E$11,"Payment"),
I$8))</f>
        <v>0</v>
      </c>
      <c r="I141" s="66">
        <f t="shared" ref="I141:I204" si="26">IF((I140-H141)&lt;=0.0001,0,(I140-H141)*(1+(I$9/12)))</f>
        <v>0</v>
      </c>
      <c r="J141" s="47"/>
      <c r="K141" s="66">
        <f>IF(OR(AND((L140-$D$993-SUM($C$8:L$8)+SUMIFS($C141:H141,$C$11:H$11,"Payment"))&lt;=0,SUMIFS($C141:I141,$C$11:I$11,"Balance")=0,I141=0),L$8&gt;=L140),L140,
IF(SUMIFS($C141:I141,$C$11:I$11,"Balance")=0, $D$993+SUM($B$8:L$8)-SUMIFS($C141:H141,$C$11:H$11,"Payment"),
L$8))</f>
        <v>0</v>
      </c>
      <c r="L141" s="66">
        <f t="shared" ref="L141:L204" si="27">IF((L140-K141)&lt;=0.0001,0,(L140-K141)*(1+(L$9/12)))</f>
        <v>0</v>
      </c>
      <c r="M141" s="47"/>
      <c r="N141" s="66">
        <f>IF(OR(AND((O140-$D$993-SUM($C$8:O$8)+SUMIFS($C141:K141,$C$11:K$11,"Payment"))&lt;=0,SUMIFS($C141:L141,$C$11:L$11,"Balance")=0,L141=0),O$8&gt;=O140),O140,
IF(SUMIFS($C141:L141,$C$11:L$11,"Balance")=0, $D$993+SUM($B$8:O$8)-SUMIFS($C141:K141,$C$11:K$11,"Payment"),
O$8))</f>
        <v>0</v>
      </c>
      <c r="O141" s="66">
        <f t="shared" ref="O141:O204" si="28">IF((O140-N141)&lt;=0.0001,0,(O140-N141)*(1+(O$9/12)))</f>
        <v>0</v>
      </c>
      <c r="P141" s="47"/>
      <c r="Q141" s="66">
        <f>IF(OR(AND((R140-$D$993-SUM($C$8:R$8)+SUMIFS($C141:N141,$C$11:N$11,"Payment"))&lt;=0,SUMIFS($C141:O141,$C$11:O$11,"Balance")=0,O141=0),R$8&gt;=R140),R140,
IF(SUMIFS($C141:O141,$C$11:O$11,"Balance")=0, $D$993+SUM($B$8:R$8)-SUMIFS($C141:N141,$C$11:N$11,"Payment"),
R$8))</f>
        <v>0</v>
      </c>
      <c r="R141" s="66">
        <f t="shared" ref="R141:R204" si="29">IF((R140-Q141)&lt;=0.0001,0,(R140-Q141)*(1+(R$9/12)))</f>
        <v>0</v>
      </c>
      <c r="S141" s="47"/>
      <c r="T141" s="66">
        <f>IF(OR(AND((U140-$D$993-SUM($C$8:U$8)+SUMIFS($C141:Q141,$C$11:Q$11,"Payment"))&lt;=0,SUMIFS($C141:R141,$C$11:R$11,"Balance")=0,R141=0),U$8&gt;=U140),U140,
IF(SUMIFS($C141:R141,$C$11:R$11,"Balance")=0, $D$993+SUM($B$8:U$8)-SUMIFS($C141:Q141,$C$11:Q$11,"Payment"),
U$8))</f>
        <v>0</v>
      </c>
      <c r="U141" s="66">
        <f t="shared" ref="U141:U204" si="30">IF((U140-T141)&lt;=0.0001,0,(U140-T141)*(1+(U$9/12)))</f>
        <v>0</v>
      </c>
      <c r="V141" s="47"/>
      <c r="W141" s="66">
        <f>IF(OR(AND((X140-$D$993-SUM($C$8:X$8)+SUMIFS($C141:T141,$C$11:T$11,"Payment"))&lt;=0,SUMIFS($C141:U141,$C$11:U$11,"Balance")=0,U141=0),X$8&gt;=X140),X140,
IF(SUMIFS($C141:U141,$C$11:U$11,"Balance")=0, $D$993+SUM($B$8:X$8)-SUMIFS($C141:T141,$C$11:T$11,"Payment"),
X$8))</f>
        <v>0</v>
      </c>
      <c r="X141" s="66">
        <f t="shared" ref="X141:X204" si="31">IF((X140-W141)&lt;=0.0001,0,(X140-W141)*(1+(X$9/12)))</f>
        <v>0</v>
      </c>
      <c r="Y141" s="47"/>
      <c r="Z141" s="66">
        <f>IF(OR(AND((AA140-$D$993-SUM($C$8:AA$8)+SUMIFS($C141:W141,$C$11:W$11,"Payment"))&lt;=0,SUMIFS($C141:X141,$C$11:X$11,"Balance")=0,X141=0),AA$8&gt;=AA140),AA140,
IF(SUMIFS($C141:X141,$C$11:X$11,"Balance")=0, $D$993+SUM($B$8:AA$8)-SUMIFS($C141:W141,$C$11:W$11,"Payment"),
AA$8))</f>
        <v>0</v>
      </c>
      <c r="AA141" s="66">
        <f t="shared" ref="AA141:AA204" si="32">IF((AA140-Z141)&lt;=0.0001,0,(AA140-Z141)*(1+(AA$9/12)))</f>
        <v>0</v>
      </c>
      <c r="AB141" s="47"/>
      <c r="AC141" s="66">
        <f>IF(OR(AND((AD140-$D$993-SUM($C$8:AD$8)+SUMIFS($C141:Z141,$C$11:Z$11,"Payment"))&lt;=0,SUMIFS($C141:AA141,$C$11:AA$11,"Balance")=0,AA141=0),AD$8&gt;=AD140),AD140,
IF(SUMIFS($C141:AA141,$C$11:AA$11,"Balance")=0, $D$993+SUM($B$8:AD$8)-SUMIFS($C141:Z141,$C$11:Z$11,"Payment"),
AD$8))</f>
        <v>0</v>
      </c>
      <c r="AD141" s="66">
        <f t="shared" ref="AD141:AD204" si="33">IF((AD140-AC141)&lt;=0.0001,0,(AD140-AC141)*(1+(AD$9/12)))</f>
        <v>0</v>
      </c>
      <c r="AE141" s="47"/>
      <c r="AF141" s="66">
        <f>IF(OR(AND((AG140-$D$993-SUM($C$8:AG$8)+SUMIFS($C141:AC141,$C$11:AC$11,"Payment"))&lt;=0,SUMIFS($C141:AD141,$C$11:AD$11,"Balance")=0,AD141=0),AG$8&gt;=AG140),AG140,
IF(SUMIFS($C141:AD141,$C$11:AD$11,"Balance")=0, $D$993+SUM($B$8:AG$8)-SUMIFS($C141:AC141,$C$11:AC$11,"Payment"),
AG$8))</f>
        <v>0</v>
      </c>
      <c r="AG141" s="66">
        <f t="shared" ref="AG141:AG204" si="34">IF((AG140-AF141)&lt;=0.0001,0,(AG140-AF141)*(1+(AG$9/12)))</f>
        <v>0</v>
      </c>
      <c r="AH141" s="47"/>
      <c r="AI141" s="66">
        <f>IF(OR(AND((AJ140-$D$993-SUM($C$8:AJ$8)+SUMIFS($C141:AF141,$C$11:AF$11,"Payment"))&lt;=0,SUMIFS($C141:AG141,$C$11:AG$11,"Balance")=0,AG141=0),AJ$8&gt;=AJ140),AJ140,
IF(SUMIFS($C141:AG141,$C$11:AG$11,"Balance")=0, $D$993+SUM($B$8:AJ$8)-SUMIFS($C141:AF141,$C$11:AF$11,"Payment"),
AJ$8))</f>
        <v>0</v>
      </c>
      <c r="AJ141" s="66">
        <f t="shared" ref="AJ141:AJ204" si="35">IF((AJ140-AI141)&lt;=0.0001,0,(AJ140-AI141)*(1+(AJ$9/12)))</f>
        <v>0</v>
      </c>
      <c r="AK141" s="67"/>
    </row>
    <row r="142" spans="1:37" s="49" customFormat="1" ht="15.6">
      <c r="A142" s="65">
        <v>131</v>
      </c>
      <c r="B142" s="66">
        <f>IF(OR(AND((C141-$D$993-SUM($C$8:C$8))&lt;=0),C$8&gt;=C141),C141, C$8+$D$993)</f>
        <v>0</v>
      </c>
      <c r="C142" s="66">
        <f t="shared" si="24"/>
        <v>0</v>
      </c>
      <c r="D142" s="67"/>
      <c r="E142" s="66">
        <f>IF(OR(AND((F141-$D$993-SUM($C$8:F$8)+SUMIFS(B142:$C142,B$11:$C$11,"Payment"))&lt;=0,SUMIFS($C142:C142,$C$11:C$11,"Balance")=0,C142=0),F$8&gt;=F141),F141,
IF(SUMIFS($C142:C142,$C$11:C$11,"Balance")=0, $D$993+SUM($B$8:F$8)-SUMIFS(B142:$C142,B$11:$C$11,"Payment"),
F$8))</f>
        <v>0</v>
      </c>
      <c r="F142" s="66">
        <f t="shared" si="25"/>
        <v>0</v>
      </c>
      <c r="G142" s="67"/>
      <c r="H142" s="66">
        <f>IF(OR(AND((I141-$D$993-SUM($C$8:I$8)+SUMIFS($C142:E142,$C$11:E$11,"Payment"))&lt;=0,SUMIFS($C142:F142,$C$11:F$11,"Balance")=0,F142=0),I$8&gt;=I141),I141,
IF(SUMIFS($C142:F142,$C$11:F$11,"Balance")=0, $D$993+SUM($B$8:I$8)-SUMIFS($C142:E142,$C$11:E$11,"Payment"),
I$8))</f>
        <v>0</v>
      </c>
      <c r="I142" s="66">
        <f t="shared" si="26"/>
        <v>0</v>
      </c>
      <c r="J142" s="47"/>
      <c r="K142" s="66">
        <f>IF(OR(AND((L141-$D$993-SUM($C$8:L$8)+SUMIFS($C142:H142,$C$11:H$11,"Payment"))&lt;=0,SUMIFS($C142:I142,$C$11:I$11,"Balance")=0,I142=0),L$8&gt;=L141),L141,
IF(SUMIFS($C142:I142,$C$11:I$11,"Balance")=0, $D$993+SUM($B$8:L$8)-SUMIFS($C142:H142,$C$11:H$11,"Payment"),
L$8))</f>
        <v>0</v>
      </c>
      <c r="L142" s="66">
        <f t="shared" si="27"/>
        <v>0</v>
      </c>
      <c r="M142" s="47"/>
      <c r="N142" s="66">
        <f>IF(OR(AND((O141-$D$993-SUM($C$8:O$8)+SUMIFS($C142:K142,$C$11:K$11,"Payment"))&lt;=0,SUMIFS($C142:L142,$C$11:L$11,"Balance")=0,L142=0),O$8&gt;=O141),O141,
IF(SUMIFS($C142:L142,$C$11:L$11,"Balance")=0, $D$993+SUM($B$8:O$8)-SUMIFS($C142:K142,$C$11:K$11,"Payment"),
O$8))</f>
        <v>0</v>
      </c>
      <c r="O142" s="66">
        <f t="shared" si="28"/>
        <v>0</v>
      </c>
      <c r="P142" s="47"/>
      <c r="Q142" s="66">
        <f>IF(OR(AND((R141-$D$993-SUM($C$8:R$8)+SUMIFS($C142:N142,$C$11:N$11,"Payment"))&lt;=0,SUMIFS($C142:O142,$C$11:O$11,"Balance")=0,O142=0),R$8&gt;=R141),R141,
IF(SUMIFS($C142:O142,$C$11:O$11,"Balance")=0, $D$993+SUM($B$8:R$8)-SUMIFS($C142:N142,$C$11:N$11,"Payment"),
R$8))</f>
        <v>0</v>
      </c>
      <c r="R142" s="66">
        <f t="shared" si="29"/>
        <v>0</v>
      </c>
      <c r="S142" s="47"/>
      <c r="T142" s="66">
        <f>IF(OR(AND((U141-$D$993-SUM($C$8:U$8)+SUMIFS($C142:Q142,$C$11:Q$11,"Payment"))&lt;=0,SUMIFS($C142:R142,$C$11:R$11,"Balance")=0,R142=0),U$8&gt;=U141),U141,
IF(SUMIFS($C142:R142,$C$11:R$11,"Balance")=0, $D$993+SUM($B$8:U$8)-SUMIFS($C142:Q142,$C$11:Q$11,"Payment"),
U$8))</f>
        <v>0</v>
      </c>
      <c r="U142" s="66">
        <f t="shared" si="30"/>
        <v>0</v>
      </c>
      <c r="V142" s="47"/>
      <c r="W142" s="66">
        <f>IF(OR(AND((X141-$D$993-SUM($C$8:X$8)+SUMIFS($C142:T142,$C$11:T$11,"Payment"))&lt;=0,SUMIFS($C142:U142,$C$11:U$11,"Balance")=0,U142=0),X$8&gt;=X141),X141,
IF(SUMIFS($C142:U142,$C$11:U$11,"Balance")=0, $D$993+SUM($B$8:X$8)-SUMIFS($C142:T142,$C$11:T$11,"Payment"),
X$8))</f>
        <v>0</v>
      </c>
      <c r="X142" s="66">
        <f t="shared" si="31"/>
        <v>0</v>
      </c>
      <c r="Y142" s="47"/>
      <c r="Z142" s="66">
        <f>IF(OR(AND((AA141-$D$993-SUM($C$8:AA$8)+SUMIFS($C142:W142,$C$11:W$11,"Payment"))&lt;=0,SUMIFS($C142:X142,$C$11:X$11,"Balance")=0,X142=0),AA$8&gt;=AA141),AA141,
IF(SUMIFS($C142:X142,$C$11:X$11,"Balance")=0, $D$993+SUM($B$8:AA$8)-SUMIFS($C142:W142,$C$11:W$11,"Payment"),
AA$8))</f>
        <v>0</v>
      </c>
      <c r="AA142" s="66">
        <f t="shared" si="32"/>
        <v>0</v>
      </c>
      <c r="AB142" s="47"/>
      <c r="AC142" s="66">
        <f>IF(OR(AND((AD141-$D$993-SUM($C$8:AD$8)+SUMIFS($C142:Z142,$C$11:Z$11,"Payment"))&lt;=0,SUMIFS($C142:AA142,$C$11:AA$11,"Balance")=0,AA142=0),AD$8&gt;=AD141),AD141,
IF(SUMIFS($C142:AA142,$C$11:AA$11,"Balance")=0, $D$993+SUM($B$8:AD$8)-SUMIFS($C142:Z142,$C$11:Z$11,"Payment"),
AD$8))</f>
        <v>0</v>
      </c>
      <c r="AD142" s="66">
        <f t="shared" si="33"/>
        <v>0</v>
      </c>
      <c r="AE142" s="47"/>
      <c r="AF142" s="66">
        <f>IF(OR(AND((AG141-$D$993-SUM($C$8:AG$8)+SUMIFS($C142:AC142,$C$11:AC$11,"Payment"))&lt;=0,SUMIFS($C142:AD142,$C$11:AD$11,"Balance")=0,AD142=0),AG$8&gt;=AG141),AG141,
IF(SUMIFS($C142:AD142,$C$11:AD$11,"Balance")=0, $D$993+SUM($B$8:AG$8)-SUMIFS($C142:AC142,$C$11:AC$11,"Payment"),
AG$8))</f>
        <v>0</v>
      </c>
      <c r="AG142" s="66">
        <f t="shared" si="34"/>
        <v>0</v>
      </c>
      <c r="AH142" s="47"/>
      <c r="AI142" s="66">
        <f>IF(OR(AND((AJ141-$D$993-SUM($C$8:AJ$8)+SUMIFS($C142:AF142,$C$11:AF$11,"Payment"))&lt;=0,SUMIFS($C142:AG142,$C$11:AG$11,"Balance")=0,AG142=0),AJ$8&gt;=AJ141),AJ141,
IF(SUMIFS($C142:AG142,$C$11:AG$11,"Balance")=0, $D$993+SUM($B$8:AJ$8)-SUMIFS($C142:AF142,$C$11:AF$11,"Payment"),
AJ$8))</f>
        <v>0</v>
      </c>
      <c r="AJ142" s="66">
        <f t="shared" si="35"/>
        <v>0</v>
      </c>
      <c r="AK142" s="67"/>
    </row>
    <row r="143" spans="1:37" s="49" customFormat="1" ht="15.6">
      <c r="A143" s="65">
        <v>132</v>
      </c>
      <c r="B143" s="66">
        <f>IF(OR(AND((C142-$D$993-SUM($C$8:C$8))&lt;=0),C$8&gt;=C142),C142, C$8+$D$993)</f>
        <v>0</v>
      </c>
      <c r="C143" s="66">
        <f t="shared" si="24"/>
        <v>0</v>
      </c>
      <c r="D143" s="67"/>
      <c r="E143" s="66">
        <f>IF(OR(AND((F142-$D$993-SUM($C$8:F$8)+SUMIFS(B143:$C143,B$11:$C$11,"Payment"))&lt;=0,SUMIFS($C143:C143,$C$11:C$11,"Balance")=0,C143=0),F$8&gt;=F142),F142,
IF(SUMIFS($C143:C143,$C$11:C$11,"Balance")=0, $D$993+SUM($B$8:F$8)-SUMIFS(B143:$C143,B$11:$C$11,"Payment"),
F$8))</f>
        <v>0</v>
      </c>
      <c r="F143" s="66">
        <f t="shared" si="25"/>
        <v>0</v>
      </c>
      <c r="G143" s="67"/>
      <c r="H143" s="66">
        <f>IF(OR(AND((I142-$D$993-SUM($C$8:I$8)+SUMIFS($C143:E143,$C$11:E$11,"Payment"))&lt;=0,SUMIFS($C143:F143,$C$11:F$11,"Balance")=0,F143=0),I$8&gt;=I142),I142,
IF(SUMIFS($C143:F143,$C$11:F$11,"Balance")=0, $D$993+SUM($B$8:I$8)-SUMIFS($C143:E143,$C$11:E$11,"Payment"),
I$8))</f>
        <v>0</v>
      </c>
      <c r="I143" s="66">
        <f t="shared" si="26"/>
        <v>0</v>
      </c>
      <c r="J143" s="47"/>
      <c r="K143" s="66">
        <f>IF(OR(AND((L142-$D$993-SUM($C$8:L$8)+SUMIFS($C143:H143,$C$11:H$11,"Payment"))&lt;=0,SUMIFS($C143:I143,$C$11:I$11,"Balance")=0,I143=0),L$8&gt;=L142),L142,
IF(SUMIFS($C143:I143,$C$11:I$11,"Balance")=0, $D$993+SUM($B$8:L$8)-SUMIFS($C143:H143,$C$11:H$11,"Payment"),
L$8))</f>
        <v>0</v>
      </c>
      <c r="L143" s="66">
        <f t="shared" si="27"/>
        <v>0</v>
      </c>
      <c r="M143" s="47"/>
      <c r="N143" s="66">
        <f>IF(OR(AND((O142-$D$993-SUM($C$8:O$8)+SUMIFS($C143:K143,$C$11:K$11,"Payment"))&lt;=0,SUMIFS($C143:L143,$C$11:L$11,"Balance")=0,L143=0),O$8&gt;=O142),O142,
IF(SUMIFS($C143:L143,$C$11:L$11,"Balance")=0, $D$993+SUM($B$8:O$8)-SUMIFS($C143:K143,$C$11:K$11,"Payment"),
O$8))</f>
        <v>0</v>
      </c>
      <c r="O143" s="66">
        <f t="shared" si="28"/>
        <v>0</v>
      </c>
      <c r="P143" s="47"/>
      <c r="Q143" s="66">
        <f>IF(OR(AND((R142-$D$993-SUM($C$8:R$8)+SUMIFS($C143:N143,$C$11:N$11,"Payment"))&lt;=0,SUMIFS($C143:O143,$C$11:O$11,"Balance")=0,O143=0),R$8&gt;=R142),R142,
IF(SUMIFS($C143:O143,$C$11:O$11,"Balance")=0, $D$993+SUM($B$8:R$8)-SUMIFS($C143:N143,$C$11:N$11,"Payment"),
R$8))</f>
        <v>0</v>
      </c>
      <c r="R143" s="66">
        <f t="shared" si="29"/>
        <v>0</v>
      </c>
      <c r="S143" s="47"/>
      <c r="T143" s="66">
        <f>IF(OR(AND((U142-$D$993-SUM($C$8:U$8)+SUMIFS($C143:Q143,$C$11:Q$11,"Payment"))&lt;=0,SUMIFS($C143:R143,$C$11:R$11,"Balance")=0,R143=0),U$8&gt;=U142),U142,
IF(SUMIFS($C143:R143,$C$11:R$11,"Balance")=0, $D$993+SUM($B$8:U$8)-SUMIFS($C143:Q143,$C$11:Q$11,"Payment"),
U$8))</f>
        <v>0</v>
      </c>
      <c r="U143" s="66">
        <f t="shared" si="30"/>
        <v>0</v>
      </c>
      <c r="V143" s="47"/>
      <c r="W143" s="66">
        <f>IF(OR(AND((X142-$D$993-SUM($C$8:X$8)+SUMIFS($C143:T143,$C$11:T$11,"Payment"))&lt;=0,SUMIFS($C143:U143,$C$11:U$11,"Balance")=0,U143=0),X$8&gt;=X142),X142,
IF(SUMIFS($C143:U143,$C$11:U$11,"Balance")=0, $D$993+SUM($B$8:X$8)-SUMIFS($C143:T143,$C$11:T$11,"Payment"),
X$8))</f>
        <v>0</v>
      </c>
      <c r="X143" s="66">
        <f t="shared" si="31"/>
        <v>0</v>
      </c>
      <c r="Y143" s="47"/>
      <c r="Z143" s="66">
        <f>IF(OR(AND((AA142-$D$993-SUM($C$8:AA$8)+SUMIFS($C143:W143,$C$11:W$11,"Payment"))&lt;=0,SUMIFS($C143:X143,$C$11:X$11,"Balance")=0,X143=0),AA$8&gt;=AA142),AA142,
IF(SUMIFS($C143:X143,$C$11:X$11,"Balance")=0, $D$993+SUM($B$8:AA$8)-SUMIFS($C143:W143,$C$11:W$11,"Payment"),
AA$8))</f>
        <v>0</v>
      </c>
      <c r="AA143" s="66">
        <f t="shared" si="32"/>
        <v>0</v>
      </c>
      <c r="AB143" s="47"/>
      <c r="AC143" s="66">
        <f>IF(OR(AND((AD142-$D$993-SUM($C$8:AD$8)+SUMIFS($C143:Z143,$C$11:Z$11,"Payment"))&lt;=0,SUMIFS($C143:AA143,$C$11:AA$11,"Balance")=0,AA143=0),AD$8&gt;=AD142),AD142,
IF(SUMIFS($C143:AA143,$C$11:AA$11,"Balance")=0, $D$993+SUM($B$8:AD$8)-SUMIFS($C143:Z143,$C$11:Z$11,"Payment"),
AD$8))</f>
        <v>0</v>
      </c>
      <c r="AD143" s="66">
        <f t="shared" si="33"/>
        <v>0</v>
      </c>
      <c r="AE143" s="47"/>
      <c r="AF143" s="66">
        <f>IF(OR(AND((AG142-$D$993-SUM($C$8:AG$8)+SUMIFS($C143:AC143,$C$11:AC$11,"Payment"))&lt;=0,SUMIFS($C143:AD143,$C$11:AD$11,"Balance")=0,AD143=0),AG$8&gt;=AG142),AG142,
IF(SUMIFS($C143:AD143,$C$11:AD$11,"Balance")=0, $D$993+SUM($B$8:AG$8)-SUMIFS($C143:AC143,$C$11:AC$11,"Payment"),
AG$8))</f>
        <v>0</v>
      </c>
      <c r="AG143" s="66">
        <f t="shared" si="34"/>
        <v>0</v>
      </c>
      <c r="AH143" s="47"/>
      <c r="AI143" s="66">
        <f>IF(OR(AND((AJ142-$D$993-SUM($C$8:AJ$8)+SUMIFS($C143:AF143,$C$11:AF$11,"Payment"))&lt;=0,SUMIFS($C143:AG143,$C$11:AG$11,"Balance")=0,AG143=0),AJ$8&gt;=AJ142),AJ142,
IF(SUMIFS($C143:AG143,$C$11:AG$11,"Balance")=0, $D$993+SUM($B$8:AJ$8)-SUMIFS($C143:AF143,$C$11:AF$11,"Payment"),
AJ$8))</f>
        <v>0</v>
      </c>
      <c r="AJ143" s="66">
        <f t="shared" si="35"/>
        <v>0</v>
      </c>
      <c r="AK143" s="67"/>
    </row>
    <row r="144" spans="1:37" s="49" customFormat="1" ht="15.6">
      <c r="A144" s="65">
        <v>133</v>
      </c>
      <c r="B144" s="66">
        <f>IF(OR(AND((C143-$D$993-SUM($C$8:C$8))&lt;=0),C$8&gt;=C143),C143, C$8+$D$993)</f>
        <v>0</v>
      </c>
      <c r="C144" s="66">
        <f t="shared" si="24"/>
        <v>0</v>
      </c>
      <c r="D144" s="67"/>
      <c r="E144" s="66">
        <f>IF(OR(AND((F143-$D$993-SUM($C$8:F$8)+SUMIFS(B144:$C144,B$11:$C$11,"Payment"))&lt;=0,SUMIFS($C144:C144,$C$11:C$11,"Balance")=0,C144=0),F$8&gt;=F143),F143,
IF(SUMIFS($C144:C144,$C$11:C$11,"Balance")=0, $D$993+SUM($B$8:F$8)-SUMIFS(B144:$C144,B$11:$C$11,"Payment"),
F$8))</f>
        <v>0</v>
      </c>
      <c r="F144" s="66">
        <f t="shared" si="25"/>
        <v>0</v>
      </c>
      <c r="G144" s="67"/>
      <c r="H144" s="66">
        <f>IF(OR(AND((I143-$D$993-SUM($C$8:I$8)+SUMIFS($C144:E144,$C$11:E$11,"Payment"))&lt;=0,SUMIFS($C144:F144,$C$11:F$11,"Balance")=0,F144=0),I$8&gt;=I143),I143,
IF(SUMIFS($C144:F144,$C$11:F$11,"Balance")=0, $D$993+SUM($B$8:I$8)-SUMIFS($C144:E144,$C$11:E$11,"Payment"),
I$8))</f>
        <v>0</v>
      </c>
      <c r="I144" s="66">
        <f t="shared" si="26"/>
        <v>0</v>
      </c>
      <c r="J144" s="47"/>
      <c r="K144" s="66">
        <f>IF(OR(AND((L143-$D$993-SUM($C$8:L$8)+SUMIFS($C144:H144,$C$11:H$11,"Payment"))&lt;=0,SUMIFS($C144:I144,$C$11:I$11,"Balance")=0,I144=0),L$8&gt;=L143),L143,
IF(SUMIFS($C144:I144,$C$11:I$11,"Balance")=0, $D$993+SUM($B$8:L$8)-SUMIFS($C144:H144,$C$11:H$11,"Payment"),
L$8))</f>
        <v>0</v>
      </c>
      <c r="L144" s="66">
        <f t="shared" si="27"/>
        <v>0</v>
      </c>
      <c r="M144" s="47"/>
      <c r="N144" s="66">
        <f>IF(OR(AND((O143-$D$993-SUM($C$8:O$8)+SUMIFS($C144:K144,$C$11:K$11,"Payment"))&lt;=0,SUMIFS($C144:L144,$C$11:L$11,"Balance")=0,L144=0),O$8&gt;=O143),O143,
IF(SUMIFS($C144:L144,$C$11:L$11,"Balance")=0, $D$993+SUM($B$8:O$8)-SUMIFS($C144:K144,$C$11:K$11,"Payment"),
O$8))</f>
        <v>0</v>
      </c>
      <c r="O144" s="66">
        <f t="shared" si="28"/>
        <v>0</v>
      </c>
      <c r="P144" s="47"/>
      <c r="Q144" s="66">
        <f>IF(OR(AND((R143-$D$993-SUM($C$8:R$8)+SUMIFS($C144:N144,$C$11:N$11,"Payment"))&lt;=0,SUMIFS($C144:O144,$C$11:O$11,"Balance")=0,O144=0),R$8&gt;=R143),R143,
IF(SUMIFS($C144:O144,$C$11:O$11,"Balance")=0, $D$993+SUM($B$8:R$8)-SUMIFS($C144:N144,$C$11:N$11,"Payment"),
R$8))</f>
        <v>0</v>
      </c>
      <c r="R144" s="66">
        <f t="shared" si="29"/>
        <v>0</v>
      </c>
      <c r="S144" s="47"/>
      <c r="T144" s="66">
        <f>IF(OR(AND((U143-$D$993-SUM($C$8:U$8)+SUMIFS($C144:Q144,$C$11:Q$11,"Payment"))&lt;=0,SUMIFS($C144:R144,$C$11:R$11,"Balance")=0,R144=0),U$8&gt;=U143),U143,
IF(SUMIFS($C144:R144,$C$11:R$11,"Balance")=0, $D$993+SUM($B$8:U$8)-SUMIFS($C144:Q144,$C$11:Q$11,"Payment"),
U$8))</f>
        <v>0</v>
      </c>
      <c r="U144" s="66">
        <f t="shared" si="30"/>
        <v>0</v>
      </c>
      <c r="V144" s="47"/>
      <c r="W144" s="66">
        <f>IF(OR(AND((X143-$D$993-SUM($C$8:X$8)+SUMIFS($C144:T144,$C$11:T$11,"Payment"))&lt;=0,SUMIFS($C144:U144,$C$11:U$11,"Balance")=0,U144=0),X$8&gt;=X143),X143,
IF(SUMIFS($C144:U144,$C$11:U$11,"Balance")=0, $D$993+SUM($B$8:X$8)-SUMIFS($C144:T144,$C$11:T$11,"Payment"),
X$8))</f>
        <v>0</v>
      </c>
      <c r="X144" s="66">
        <f t="shared" si="31"/>
        <v>0</v>
      </c>
      <c r="Y144" s="47"/>
      <c r="Z144" s="66">
        <f>IF(OR(AND((AA143-$D$993-SUM($C$8:AA$8)+SUMIFS($C144:W144,$C$11:W$11,"Payment"))&lt;=0,SUMIFS($C144:X144,$C$11:X$11,"Balance")=0,X144=0),AA$8&gt;=AA143),AA143,
IF(SUMIFS($C144:X144,$C$11:X$11,"Balance")=0, $D$993+SUM($B$8:AA$8)-SUMIFS($C144:W144,$C$11:W$11,"Payment"),
AA$8))</f>
        <v>0</v>
      </c>
      <c r="AA144" s="66">
        <f t="shared" si="32"/>
        <v>0</v>
      </c>
      <c r="AB144" s="47"/>
      <c r="AC144" s="66">
        <f>IF(OR(AND((AD143-$D$993-SUM($C$8:AD$8)+SUMIFS($C144:Z144,$C$11:Z$11,"Payment"))&lt;=0,SUMIFS($C144:AA144,$C$11:AA$11,"Balance")=0,AA144=0),AD$8&gt;=AD143),AD143,
IF(SUMIFS($C144:AA144,$C$11:AA$11,"Balance")=0, $D$993+SUM($B$8:AD$8)-SUMIFS($C144:Z144,$C$11:Z$11,"Payment"),
AD$8))</f>
        <v>0</v>
      </c>
      <c r="AD144" s="66">
        <f t="shared" si="33"/>
        <v>0</v>
      </c>
      <c r="AE144" s="47"/>
      <c r="AF144" s="66">
        <f>IF(OR(AND((AG143-$D$993-SUM($C$8:AG$8)+SUMIFS($C144:AC144,$C$11:AC$11,"Payment"))&lt;=0,SUMIFS($C144:AD144,$C$11:AD$11,"Balance")=0,AD144=0),AG$8&gt;=AG143),AG143,
IF(SUMIFS($C144:AD144,$C$11:AD$11,"Balance")=0, $D$993+SUM($B$8:AG$8)-SUMIFS($C144:AC144,$C$11:AC$11,"Payment"),
AG$8))</f>
        <v>0</v>
      </c>
      <c r="AG144" s="66">
        <f t="shared" si="34"/>
        <v>0</v>
      </c>
      <c r="AH144" s="47"/>
      <c r="AI144" s="66">
        <f>IF(OR(AND((AJ143-$D$993-SUM($C$8:AJ$8)+SUMIFS($C144:AF144,$C$11:AF$11,"Payment"))&lt;=0,SUMIFS($C144:AG144,$C$11:AG$11,"Balance")=0,AG144=0),AJ$8&gt;=AJ143),AJ143,
IF(SUMIFS($C144:AG144,$C$11:AG$11,"Balance")=0, $D$993+SUM($B$8:AJ$8)-SUMIFS($C144:AF144,$C$11:AF$11,"Payment"),
AJ$8))</f>
        <v>0</v>
      </c>
      <c r="AJ144" s="66">
        <f t="shared" si="35"/>
        <v>0</v>
      </c>
      <c r="AK144" s="67"/>
    </row>
    <row r="145" spans="1:37" s="49" customFormat="1" ht="15.6">
      <c r="A145" s="65">
        <v>134</v>
      </c>
      <c r="B145" s="66">
        <f>IF(OR(AND((C144-$D$993-SUM($C$8:C$8))&lt;=0),C$8&gt;=C144),C144, C$8+$D$993)</f>
        <v>0</v>
      </c>
      <c r="C145" s="66">
        <f t="shared" si="24"/>
        <v>0</v>
      </c>
      <c r="D145" s="67"/>
      <c r="E145" s="66">
        <f>IF(OR(AND((F144-$D$993-SUM($C$8:F$8)+SUMIFS(B145:$C145,B$11:$C$11,"Payment"))&lt;=0,SUMIFS($C145:C145,$C$11:C$11,"Balance")=0,C145=0),F$8&gt;=F144),F144,
IF(SUMIFS($C145:C145,$C$11:C$11,"Balance")=0, $D$993+SUM($B$8:F$8)-SUMIFS(B145:$C145,B$11:$C$11,"Payment"),
F$8))</f>
        <v>0</v>
      </c>
      <c r="F145" s="66">
        <f t="shared" si="25"/>
        <v>0</v>
      </c>
      <c r="G145" s="67"/>
      <c r="H145" s="66">
        <f>IF(OR(AND((I144-$D$993-SUM($C$8:I$8)+SUMIFS($C145:E145,$C$11:E$11,"Payment"))&lt;=0,SUMIFS($C145:F145,$C$11:F$11,"Balance")=0,F145=0),I$8&gt;=I144),I144,
IF(SUMIFS($C145:F145,$C$11:F$11,"Balance")=0, $D$993+SUM($B$8:I$8)-SUMIFS($C145:E145,$C$11:E$11,"Payment"),
I$8))</f>
        <v>0</v>
      </c>
      <c r="I145" s="66">
        <f t="shared" si="26"/>
        <v>0</v>
      </c>
      <c r="J145" s="47"/>
      <c r="K145" s="66">
        <f>IF(OR(AND((L144-$D$993-SUM($C$8:L$8)+SUMIFS($C145:H145,$C$11:H$11,"Payment"))&lt;=0,SUMIFS($C145:I145,$C$11:I$11,"Balance")=0,I145=0),L$8&gt;=L144),L144,
IF(SUMIFS($C145:I145,$C$11:I$11,"Balance")=0, $D$993+SUM($B$8:L$8)-SUMIFS($C145:H145,$C$11:H$11,"Payment"),
L$8))</f>
        <v>0</v>
      </c>
      <c r="L145" s="66">
        <f t="shared" si="27"/>
        <v>0</v>
      </c>
      <c r="M145" s="47"/>
      <c r="N145" s="66">
        <f>IF(OR(AND((O144-$D$993-SUM($C$8:O$8)+SUMIFS($C145:K145,$C$11:K$11,"Payment"))&lt;=0,SUMIFS($C145:L145,$C$11:L$11,"Balance")=0,L145=0),O$8&gt;=O144),O144,
IF(SUMIFS($C145:L145,$C$11:L$11,"Balance")=0, $D$993+SUM($B$8:O$8)-SUMIFS($C145:K145,$C$11:K$11,"Payment"),
O$8))</f>
        <v>0</v>
      </c>
      <c r="O145" s="66">
        <f t="shared" si="28"/>
        <v>0</v>
      </c>
      <c r="P145" s="47"/>
      <c r="Q145" s="66">
        <f>IF(OR(AND((R144-$D$993-SUM($C$8:R$8)+SUMIFS($C145:N145,$C$11:N$11,"Payment"))&lt;=0,SUMIFS($C145:O145,$C$11:O$11,"Balance")=0,O145=0),R$8&gt;=R144),R144,
IF(SUMIFS($C145:O145,$C$11:O$11,"Balance")=0, $D$993+SUM($B$8:R$8)-SUMIFS($C145:N145,$C$11:N$11,"Payment"),
R$8))</f>
        <v>0</v>
      </c>
      <c r="R145" s="66">
        <f t="shared" si="29"/>
        <v>0</v>
      </c>
      <c r="S145" s="47"/>
      <c r="T145" s="66">
        <f>IF(OR(AND((U144-$D$993-SUM($C$8:U$8)+SUMIFS($C145:Q145,$C$11:Q$11,"Payment"))&lt;=0,SUMIFS($C145:R145,$C$11:R$11,"Balance")=0,R145=0),U$8&gt;=U144),U144,
IF(SUMIFS($C145:R145,$C$11:R$11,"Balance")=0, $D$993+SUM($B$8:U$8)-SUMIFS($C145:Q145,$C$11:Q$11,"Payment"),
U$8))</f>
        <v>0</v>
      </c>
      <c r="U145" s="66">
        <f t="shared" si="30"/>
        <v>0</v>
      </c>
      <c r="V145" s="47"/>
      <c r="W145" s="66">
        <f>IF(OR(AND((X144-$D$993-SUM($C$8:X$8)+SUMIFS($C145:T145,$C$11:T$11,"Payment"))&lt;=0,SUMIFS($C145:U145,$C$11:U$11,"Balance")=0,U145=0),X$8&gt;=X144),X144,
IF(SUMIFS($C145:U145,$C$11:U$11,"Balance")=0, $D$993+SUM($B$8:X$8)-SUMIFS($C145:T145,$C$11:T$11,"Payment"),
X$8))</f>
        <v>0</v>
      </c>
      <c r="X145" s="66">
        <f t="shared" si="31"/>
        <v>0</v>
      </c>
      <c r="Y145" s="47"/>
      <c r="Z145" s="66">
        <f>IF(OR(AND((AA144-$D$993-SUM($C$8:AA$8)+SUMIFS($C145:W145,$C$11:W$11,"Payment"))&lt;=0,SUMIFS($C145:X145,$C$11:X$11,"Balance")=0,X145=0),AA$8&gt;=AA144),AA144,
IF(SUMIFS($C145:X145,$C$11:X$11,"Balance")=0, $D$993+SUM($B$8:AA$8)-SUMIFS($C145:W145,$C$11:W$11,"Payment"),
AA$8))</f>
        <v>0</v>
      </c>
      <c r="AA145" s="66">
        <f t="shared" si="32"/>
        <v>0</v>
      </c>
      <c r="AB145" s="47"/>
      <c r="AC145" s="66">
        <f>IF(OR(AND((AD144-$D$993-SUM($C$8:AD$8)+SUMIFS($C145:Z145,$C$11:Z$11,"Payment"))&lt;=0,SUMIFS($C145:AA145,$C$11:AA$11,"Balance")=0,AA145=0),AD$8&gt;=AD144),AD144,
IF(SUMIFS($C145:AA145,$C$11:AA$11,"Balance")=0, $D$993+SUM($B$8:AD$8)-SUMIFS($C145:Z145,$C$11:Z$11,"Payment"),
AD$8))</f>
        <v>0</v>
      </c>
      <c r="AD145" s="66">
        <f t="shared" si="33"/>
        <v>0</v>
      </c>
      <c r="AE145" s="47"/>
      <c r="AF145" s="66">
        <f>IF(OR(AND((AG144-$D$993-SUM($C$8:AG$8)+SUMIFS($C145:AC145,$C$11:AC$11,"Payment"))&lt;=0,SUMIFS($C145:AD145,$C$11:AD$11,"Balance")=0,AD145=0),AG$8&gt;=AG144),AG144,
IF(SUMIFS($C145:AD145,$C$11:AD$11,"Balance")=0, $D$993+SUM($B$8:AG$8)-SUMIFS($C145:AC145,$C$11:AC$11,"Payment"),
AG$8))</f>
        <v>0</v>
      </c>
      <c r="AG145" s="66">
        <f t="shared" si="34"/>
        <v>0</v>
      </c>
      <c r="AH145" s="47"/>
      <c r="AI145" s="66">
        <f>IF(OR(AND((AJ144-$D$993-SUM($C$8:AJ$8)+SUMIFS($C145:AF145,$C$11:AF$11,"Payment"))&lt;=0,SUMIFS($C145:AG145,$C$11:AG$11,"Balance")=0,AG145=0),AJ$8&gt;=AJ144),AJ144,
IF(SUMIFS($C145:AG145,$C$11:AG$11,"Balance")=0, $D$993+SUM($B$8:AJ$8)-SUMIFS($C145:AF145,$C$11:AF$11,"Payment"),
AJ$8))</f>
        <v>0</v>
      </c>
      <c r="AJ145" s="66">
        <f t="shared" si="35"/>
        <v>0</v>
      </c>
      <c r="AK145" s="67"/>
    </row>
    <row r="146" spans="1:37" s="49" customFormat="1" ht="15.6">
      <c r="A146" s="65">
        <v>135</v>
      </c>
      <c r="B146" s="66">
        <f>IF(OR(AND((C145-$D$993-SUM($C$8:C$8))&lt;=0),C$8&gt;=C145),C145, C$8+$D$993)</f>
        <v>0</v>
      </c>
      <c r="C146" s="66">
        <f t="shared" si="24"/>
        <v>0</v>
      </c>
      <c r="D146" s="67"/>
      <c r="E146" s="66">
        <f>IF(OR(AND((F145-$D$993-SUM($C$8:F$8)+SUMIFS(B146:$C146,B$11:$C$11,"Payment"))&lt;=0,SUMIFS($C146:C146,$C$11:C$11,"Balance")=0,C146=0),F$8&gt;=F145),F145,
IF(SUMIFS($C146:C146,$C$11:C$11,"Balance")=0, $D$993+SUM($B$8:F$8)-SUMIFS(B146:$C146,B$11:$C$11,"Payment"),
F$8))</f>
        <v>0</v>
      </c>
      <c r="F146" s="66">
        <f t="shared" si="25"/>
        <v>0</v>
      </c>
      <c r="G146" s="67"/>
      <c r="H146" s="66">
        <f>IF(OR(AND((I145-$D$993-SUM($C$8:I$8)+SUMIFS($C146:E146,$C$11:E$11,"Payment"))&lt;=0,SUMIFS($C146:F146,$C$11:F$11,"Balance")=0,F146=0),I$8&gt;=I145),I145,
IF(SUMIFS($C146:F146,$C$11:F$11,"Balance")=0, $D$993+SUM($B$8:I$8)-SUMIFS($C146:E146,$C$11:E$11,"Payment"),
I$8))</f>
        <v>0</v>
      </c>
      <c r="I146" s="66">
        <f t="shared" si="26"/>
        <v>0</v>
      </c>
      <c r="J146" s="47"/>
      <c r="K146" s="66">
        <f>IF(OR(AND((L145-$D$993-SUM($C$8:L$8)+SUMIFS($C146:H146,$C$11:H$11,"Payment"))&lt;=0,SUMIFS($C146:I146,$C$11:I$11,"Balance")=0,I146=0),L$8&gt;=L145),L145,
IF(SUMIFS($C146:I146,$C$11:I$11,"Balance")=0, $D$993+SUM($B$8:L$8)-SUMIFS($C146:H146,$C$11:H$11,"Payment"),
L$8))</f>
        <v>0</v>
      </c>
      <c r="L146" s="66">
        <f t="shared" si="27"/>
        <v>0</v>
      </c>
      <c r="M146" s="47"/>
      <c r="N146" s="66">
        <f>IF(OR(AND((O145-$D$993-SUM($C$8:O$8)+SUMIFS($C146:K146,$C$11:K$11,"Payment"))&lt;=0,SUMIFS($C146:L146,$C$11:L$11,"Balance")=0,L146=0),O$8&gt;=O145),O145,
IF(SUMIFS($C146:L146,$C$11:L$11,"Balance")=0, $D$993+SUM($B$8:O$8)-SUMIFS($C146:K146,$C$11:K$11,"Payment"),
O$8))</f>
        <v>0</v>
      </c>
      <c r="O146" s="66">
        <f t="shared" si="28"/>
        <v>0</v>
      </c>
      <c r="P146" s="47"/>
      <c r="Q146" s="66">
        <f>IF(OR(AND((R145-$D$993-SUM($C$8:R$8)+SUMIFS($C146:N146,$C$11:N$11,"Payment"))&lt;=0,SUMIFS($C146:O146,$C$11:O$11,"Balance")=0,O146=0),R$8&gt;=R145),R145,
IF(SUMIFS($C146:O146,$C$11:O$11,"Balance")=0, $D$993+SUM($B$8:R$8)-SUMIFS($C146:N146,$C$11:N$11,"Payment"),
R$8))</f>
        <v>0</v>
      </c>
      <c r="R146" s="66">
        <f t="shared" si="29"/>
        <v>0</v>
      </c>
      <c r="S146" s="47"/>
      <c r="T146" s="66">
        <f>IF(OR(AND((U145-$D$993-SUM($C$8:U$8)+SUMIFS($C146:Q146,$C$11:Q$11,"Payment"))&lt;=0,SUMIFS($C146:R146,$C$11:R$11,"Balance")=0,R146=0),U$8&gt;=U145),U145,
IF(SUMIFS($C146:R146,$C$11:R$11,"Balance")=0, $D$993+SUM($B$8:U$8)-SUMIFS($C146:Q146,$C$11:Q$11,"Payment"),
U$8))</f>
        <v>0</v>
      </c>
      <c r="U146" s="66">
        <f t="shared" si="30"/>
        <v>0</v>
      </c>
      <c r="V146" s="47"/>
      <c r="W146" s="66">
        <f>IF(OR(AND((X145-$D$993-SUM($C$8:X$8)+SUMIFS($C146:T146,$C$11:T$11,"Payment"))&lt;=0,SUMIFS($C146:U146,$C$11:U$11,"Balance")=0,U146=0),X$8&gt;=X145),X145,
IF(SUMIFS($C146:U146,$C$11:U$11,"Balance")=0, $D$993+SUM($B$8:X$8)-SUMIFS($C146:T146,$C$11:T$11,"Payment"),
X$8))</f>
        <v>0</v>
      </c>
      <c r="X146" s="66">
        <f t="shared" si="31"/>
        <v>0</v>
      </c>
      <c r="Y146" s="47"/>
      <c r="Z146" s="66">
        <f>IF(OR(AND((AA145-$D$993-SUM($C$8:AA$8)+SUMIFS($C146:W146,$C$11:W$11,"Payment"))&lt;=0,SUMIFS($C146:X146,$C$11:X$11,"Balance")=0,X146=0),AA$8&gt;=AA145),AA145,
IF(SUMIFS($C146:X146,$C$11:X$11,"Balance")=0, $D$993+SUM($B$8:AA$8)-SUMIFS($C146:W146,$C$11:W$11,"Payment"),
AA$8))</f>
        <v>0</v>
      </c>
      <c r="AA146" s="66">
        <f t="shared" si="32"/>
        <v>0</v>
      </c>
      <c r="AB146" s="47"/>
      <c r="AC146" s="66">
        <f>IF(OR(AND((AD145-$D$993-SUM($C$8:AD$8)+SUMIFS($C146:Z146,$C$11:Z$11,"Payment"))&lt;=0,SUMIFS($C146:AA146,$C$11:AA$11,"Balance")=0,AA146=0),AD$8&gt;=AD145),AD145,
IF(SUMIFS($C146:AA146,$C$11:AA$11,"Balance")=0, $D$993+SUM($B$8:AD$8)-SUMIFS($C146:Z146,$C$11:Z$11,"Payment"),
AD$8))</f>
        <v>0</v>
      </c>
      <c r="AD146" s="66">
        <f t="shared" si="33"/>
        <v>0</v>
      </c>
      <c r="AE146" s="47"/>
      <c r="AF146" s="66">
        <f>IF(OR(AND((AG145-$D$993-SUM($C$8:AG$8)+SUMIFS($C146:AC146,$C$11:AC$11,"Payment"))&lt;=0,SUMIFS($C146:AD146,$C$11:AD$11,"Balance")=0,AD146=0),AG$8&gt;=AG145),AG145,
IF(SUMIFS($C146:AD146,$C$11:AD$11,"Balance")=0, $D$993+SUM($B$8:AG$8)-SUMIFS($C146:AC146,$C$11:AC$11,"Payment"),
AG$8))</f>
        <v>0</v>
      </c>
      <c r="AG146" s="66">
        <f t="shared" si="34"/>
        <v>0</v>
      </c>
      <c r="AH146" s="47"/>
      <c r="AI146" s="66">
        <f>IF(OR(AND((AJ145-$D$993-SUM($C$8:AJ$8)+SUMIFS($C146:AF146,$C$11:AF$11,"Payment"))&lt;=0,SUMIFS($C146:AG146,$C$11:AG$11,"Balance")=0,AG146=0),AJ$8&gt;=AJ145),AJ145,
IF(SUMIFS($C146:AG146,$C$11:AG$11,"Balance")=0, $D$993+SUM($B$8:AJ$8)-SUMIFS($C146:AF146,$C$11:AF$11,"Payment"),
AJ$8))</f>
        <v>0</v>
      </c>
      <c r="AJ146" s="66">
        <f t="shared" si="35"/>
        <v>0</v>
      </c>
      <c r="AK146" s="67"/>
    </row>
    <row r="147" spans="1:37" s="49" customFormat="1" ht="15.6">
      <c r="A147" s="65">
        <v>136</v>
      </c>
      <c r="B147" s="66">
        <f>IF(OR(AND((C146-$D$993-SUM($C$8:C$8))&lt;=0),C$8&gt;=C146),C146, C$8+$D$993)</f>
        <v>0</v>
      </c>
      <c r="C147" s="66">
        <f t="shared" si="24"/>
        <v>0</v>
      </c>
      <c r="D147" s="67"/>
      <c r="E147" s="66">
        <f>IF(OR(AND((F146-$D$993-SUM($C$8:F$8)+SUMIFS(B147:$C147,B$11:$C$11,"Payment"))&lt;=0,SUMIFS($C147:C147,$C$11:C$11,"Balance")=0,C147=0),F$8&gt;=F146),F146,
IF(SUMIFS($C147:C147,$C$11:C$11,"Balance")=0, $D$993+SUM($B$8:F$8)-SUMIFS(B147:$C147,B$11:$C$11,"Payment"),
F$8))</f>
        <v>0</v>
      </c>
      <c r="F147" s="66">
        <f t="shared" si="25"/>
        <v>0</v>
      </c>
      <c r="G147" s="67"/>
      <c r="H147" s="66">
        <f>IF(OR(AND((I146-$D$993-SUM($C$8:I$8)+SUMIFS($C147:E147,$C$11:E$11,"Payment"))&lt;=0,SUMIFS($C147:F147,$C$11:F$11,"Balance")=0,F147=0),I$8&gt;=I146),I146,
IF(SUMIFS($C147:F147,$C$11:F$11,"Balance")=0, $D$993+SUM($B$8:I$8)-SUMIFS($C147:E147,$C$11:E$11,"Payment"),
I$8))</f>
        <v>0</v>
      </c>
      <c r="I147" s="66">
        <f t="shared" si="26"/>
        <v>0</v>
      </c>
      <c r="J147" s="47"/>
      <c r="K147" s="66">
        <f>IF(OR(AND((L146-$D$993-SUM($C$8:L$8)+SUMIFS($C147:H147,$C$11:H$11,"Payment"))&lt;=0,SUMIFS($C147:I147,$C$11:I$11,"Balance")=0,I147=0),L$8&gt;=L146),L146,
IF(SUMIFS($C147:I147,$C$11:I$11,"Balance")=0, $D$993+SUM($B$8:L$8)-SUMIFS($C147:H147,$C$11:H$11,"Payment"),
L$8))</f>
        <v>0</v>
      </c>
      <c r="L147" s="66">
        <f t="shared" si="27"/>
        <v>0</v>
      </c>
      <c r="M147" s="47"/>
      <c r="N147" s="66">
        <f>IF(OR(AND((O146-$D$993-SUM($C$8:O$8)+SUMIFS($C147:K147,$C$11:K$11,"Payment"))&lt;=0,SUMIFS($C147:L147,$C$11:L$11,"Balance")=0,L147=0),O$8&gt;=O146),O146,
IF(SUMIFS($C147:L147,$C$11:L$11,"Balance")=0, $D$993+SUM($B$8:O$8)-SUMIFS($C147:K147,$C$11:K$11,"Payment"),
O$8))</f>
        <v>0</v>
      </c>
      <c r="O147" s="66">
        <f t="shared" si="28"/>
        <v>0</v>
      </c>
      <c r="P147" s="47"/>
      <c r="Q147" s="66">
        <f>IF(OR(AND((R146-$D$993-SUM($C$8:R$8)+SUMIFS($C147:N147,$C$11:N$11,"Payment"))&lt;=0,SUMIFS($C147:O147,$C$11:O$11,"Balance")=0,O147=0),R$8&gt;=R146),R146,
IF(SUMIFS($C147:O147,$C$11:O$11,"Balance")=0, $D$993+SUM($B$8:R$8)-SUMIFS($C147:N147,$C$11:N$11,"Payment"),
R$8))</f>
        <v>0</v>
      </c>
      <c r="R147" s="66">
        <f t="shared" si="29"/>
        <v>0</v>
      </c>
      <c r="S147" s="47"/>
      <c r="T147" s="66">
        <f>IF(OR(AND((U146-$D$993-SUM($C$8:U$8)+SUMIFS($C147:Q147,$C$11:Q$11,"Payment"))&lt;=0,SUMIFS($C147:R147,$C$11:R$11,"Balance")=0,R147=0),U$8&gt;=U146),U146,
IF(SUMIFS($C147:R147,$C$11:R$11,"Balance")=0, $D$993+SUM($B$8:U$8)-SUMIFS($C147:Q147,$C$11:Q$11,"Payment"),
U$8))</f>
        <v>0</v>
      </c>
      <c r="U147" s="66">
        <f t="shared" si="30"/>
        <v>0</v>
      </c>
      <c r="V147" s="47"/>
      <c r="W147" s="66">
        <f>IF(OR(AND((X146-$D$993-SUM($C$8:X$8)+SUMIFS($C147:T147,$C$11:T$11,"Payment"))&lt;=0,SUMIFS($C147:U147,$C$11:U$11,"Balance")=0,U147=0),X$8&gt;=X146),X146,
IF(SUMIFS($C147:U147,$C$11:U$11,"Balance")=0, $D$993+SUM($B$8:X$8)-SUMIFS($C147:T147,$C$11:T$11,"Payment"),
X$8))</f>
        <v>0</v>
      </c>
      <c r="X147" s="66">
        <f t="shared" si="31"/>
        <v>0</v>
      </c>
      <c r="Y147" s="47"/>
      <c r="Z147" s="66">
        <f>IF(OR(AND((AA146-$D$993-SUM($C$8:AA$8)+SUMIFS($C147:W147,$C$11:W$11,"Payment"))&lt;=0,SUMIFS($C147:X147,$C$11:X$11,"Balance")=0,X147=0),AA$8&gt;=AA146),AA146,
IF(SUMIFS($C147:X147,$C$11:X$11,"Balance")=0, $D$993+SUM($B$8:AA$8)-SUMIFS($C147:W147,$C$11:W$11,"Payment"),
AA$8))</f>
        <v>0</v>
      </c>
      <c r="AA147" s="66">
        <f t="shared" si="32"/>
        <v>0</v>
      </c>
      <c r="AB147" s="47"/>
      <c r="AC147" s="66">
        <f>IF(OR(AND((AD146-$D$993-SUM($C$8:AD$8)+SUMIFS($C147:Z147,$C$11:Z$11,"Payment"))&lt;=0,SUMIFS($C147:AA147,$C$11:AA$11,"Balance")=0,AA147=0),AD$8&gt;=AD146),AD146,
IF(SUMIFS($C147:AA147,$C$11:AA$11,"Balance")=0, $D$993+SUM($B$8:AD$8)-SUMIFS($C147:Z147,$C$11:Z$11,"Payment"),
AD$8))</f>
        <v>0</v>
      </c>
      <c r="AD147" s="66">
        <f t="shared" si="33"/>
        <v>0</v>
      </c>
      <c r="AE147" s="47"/>
      <c r="AF147" s="66">
        <f>IF(OR(AND((AG146-$D$993-SUM($C$8:AG$8)+SUMIFS($C147:AC147,$C$11:AC$11,"Payment"))&lt;=0,SUMIFS($C147:AD147,$C$11:AD$11,"Balance")=0,AD147=0),AG$8&gt;=AG146),AG146,
IF(SUMIFS($C147:AD147,$C$11:AD$11,"Balance")=0, $D$993+SUM($B$8:AG$8)-SUMIFS($C147:AC147,$C$11:AC$11,"Payment"),
AG$8))</f>
        <v>0</v>
      </c>
      <c r="AG147" s="66">
        <f t="shared" si="34"/>
        <v>0</v>
      </c>
      <c r="AH147" s="47"/>
      <c r="AI147" s="66">
        <f>IF(OR(AND((AJ146-$D$993-SUM($C$8:AJ$8)+SUMIFS($C147:AF147,$C$11:AF$11,"Payment"))&lt;=0,SUMIFS($C147:AG147,$C$11:AG$11,"Balance")=0,AG147=0),AJ$8&gt;=AJ146),AJ146,
IF(SUMIFS($C147:AG147,$C$11:AG$11,"Balance")=0, $D$993+SUM($B$8:AJ$8)-SUMIFS($C147:AF147,$C$11:AF$11,"Payment"),
AJ$8))</f>
        <v>0</v>
      </c>
      <c r="AJ147" s="66">
        <f t="shared" si="35"/>
        <v>0</v>
      </c>
      <c r="AK147" s="67"/>
    </row>
    <row r="148" spans="1:37" s="49" customFormat="1" ht="15.6">
      <c r="A148" s="65">
        <v>137</v>
      </c>
      <c r="B148" s="66">
        <f>IF(OR(AND((C147-$D$993-SUM($C$8:C$8))&lt;=0),C$8&gt;=C147),C147, C$8+$D$993)</f>
        <v>0</v>
      </c>
      <c r="C148" s="66">
        <f t="shared" si="24"/>
        <v>0</v>
      </c>
      <c r="D148" s="67"/>
      <c r="E148" s="66">
        <f>IF(OR(AND((F147-$D$993-SUM($C$8:F$8)+SUMIFS(B148:$C148,B$11:$C$11,"Payment"))&lt;=0,SUMIFS($C148:C148,$C$11:C$11,"Balance")=0,C148=0),F$8&gt;=F147),F147,
IF(SUMIFS($C148:C148,$C$11:C$11,"Balance")=0, $D$993+SUM($B$8:F$8)-SUMIFS(B148:$C148,B$11:$C$11,"Payment"),
F$8))</f>
        <v>0</v>
      </c>
      <c r="F148" s="66">
        <f t="shared" si="25"/>
        <v>0</v>
      </c>
      <c r="G148" s="67"/>
      <c r="H148" s="66">
        <f>IF(OR(AND((I147-$D$993-SUM($C$8:I$8)+SUMIFS($C148:E148,$C$11:E$11,"Payment"))&lt;=0,SUMIFS($C148:F148,$C$11:F$11,"Balance")=0,F148=0),I$8&gt;=I147),I147,
IF(SUMIFS($C148:F148,$C$11:F$11,"Balance")=0, $D$993+SUM($B$8:I$8)-SUMIFS($C148:E148,$C$11:E$11,"Payment"),
I$8))</f>
        <v>0</v>
      </c>
      <c r="I148" s="66">
        <f t="shared" si="26"/>
        <v>0</v>
      </c>
      <c r="J148" s="47"/>
      <c r="K148" s="66">
        <f>IF(OR(AND((L147-$D$993-SUM($C$8:L$8)+SUMIFS($C148:H148,$C$11:H$11,"Payment"))&lt;=0,SUMIFS($C148:I148,$C$11:I$11,"Balance")=0,I148=0),L$8&gt;=L147),L147,
IF(SUMIFS($C148:I148,$C$11:I$11,"Balance")=0, $D$993+SUM($B$8:L$8)-SUMIFS($C148:H148,$C$11:H$11,"Payment"),
L$8))</f>
        <v>0</v>
      </c>
      <c r="L148" s="66">
        <f t="shared" si="27"/>
        <v>0</v>
      </c>
      <c r="M148" s="47"/>
      <c r="N148" s="66">
        <f>IF(OR(AND((O147-$D$993-SUM($C$8:O$8)+SUMIFS($C148:K148,$C$11:K$11,"Payment"))&lt;=0,SUMIFS($C148:L148,$C$11:L$11,"Balance")=0,L148=0),O$8&gt;=O147),O147,
IF(SUMIFS($C148:L148,$C$11:L$11,"Balance")=0, $D$993+SUM($B$8:O$8)-SUMIFS($C148:K148,$C$11:K$11,"Payment"),
O$8))</f>
        <v>0</v>
      </c>
      <c r="O148" s="66">
        <f t="shared" si="28"/>
        <v>0</v>
      </c>
      <c r="P148" s="47"/>
      <c r="Q148" s="66">
        <f>IF(OR(AND((R147-$D$993-SUM($C$8:R$8)+SUMIFS($C148:N148,$C$11:N$11,"Payment"))&lt;=0,SUMIFS($C148:O148,$C$11:O$11,"Balance")=0,O148=0),R$8&gt;=R147),R147,
IF(SUMIFS($C148:O148,$C$11:O$11,"Balance")=0, $D$993+SUM($B$8:R$8)-SUMIFS($C148:N148,$C$11:N$11,"Payment"),
R$8))</f>
        <v>0</v>
      </c>
      <c r="R148" s="66">
        <f t="shared" si="29"/>
        <v>0</v>
      </c>
      <c r="S148" s="47"/>
      <c r="T148" s="66">
        <f>IF(OR(AND((U147-$D$993-SUM($C$8:U$8)+SUMIFS($C148:Q148,$C$11:Q$11,"Payment"))&lt;=0,SUMIFS($C148:R148,$C$11:R$11,"Balance")=0,R148=0),U$8&gt;=U147),U147,
IF(SUMIFS($C148:R148,$C$11:R$11,"Balance")=0, $D$993+SUM($B$8:U$8)-SUMIFS($C148:Q148,$C$11:Q$11,"Payment"),
U$8))</f>
        <v>0</v>
      </c>
      <c r="U148" s="66">
        <f t="shared" si="30"/>
        <v>0</v>
      </c>
      <c r="V148" s="47"/>
      <c r="W148" s="66">
        <f>IF(OR(AND((X147-$D$993-SUM($C$8:X$8)+SUMIFS($C148:T148,$C$11:T$11,"Payment"))&lt;=0,SUMIFS($C148:U148,$C$11:U$11,"Balance")=0,U148=0),X$8&gt;=X147),X147,
IF(SUMIFS($C148:U148,$C$11:U$11,"Balance")=0, $D$993+SUM($B$8:X$8)-SUMIFS($C148:T148,$C$11:T$11,"Payment"),
X$8))</f>
        <v>0</v>
      </c>
      <c r="X148" s="66">
        <f t="shared" si="31"/>
        <v>0</v>
      </c>
      <c r="Y148" s="47"/>
      <c r="Z148" s="66">
        <f>IF(OR(AND((AA147-$D$993-SUM($C$8:AA$8)+SUMIFS($C148:W148,$C$11:W$11,"Payment"))&lt;=0,SUMIFS($C148:X148,$C$11:X$11,"Balance")=0,X148=0),AA$8&gt;=AA147),AA147,
IF(SUMIFS($C148:X148,$C$11:X$11,"Balance")=0, $D$993+SUM($B$8:AA$8)-SUMIFS($C148:W148,$C$11:W$11,"Payment"),
AA$8))</f>
        <v>0</v>
      </c>
      <c r="AA148" s="66">
        <f t="shared" si="32"/>
        <v>0</v>
      </c>
      <c r="AB148" s="47"/>
      <c r="AC148" s="66">
        <f>IF(OR(AND((AD147-$D$993-SUM($C$8:AD$8)+SUMIFS($C148:Z148,$C$11:Z$11,"Payment"))&lt;=0,SUMIFS($C148:AA148,$C$11:AA$11,"Balance")=0,AA148=0),AD$8&gt;=AD147),AD147,
IF(SUMIFS($C148:AA148,$C$11:AA$11,"Balance")=0, $D$993+SUM($B$8:AD$8)-SUMIFS($C148:Z148,$C$11:Z$11,"Payment"),
AD$8))</f>
        <v>0</v>
      </c>
      <c r="AD148" s="66">
        <f t="shared" si="33"/>
        <v>0</v>
      </c>
      <c r="AE148" s="47"/>
      <c r="AF148" s="66">
        <f>IF(OR(AND((AG147-$D$993-SUM($C$8:AG$8)+SUMIFS($C148:AC148,$C$11:AC$11,"Payment"))&lt;=0,SUMIFS($C148:AD148,$C$11:AD$11,"Balance")=0,AD148=0),AG$8&gt;=AG147),AG147,
IF(SUMIFS($C148:AD148,$C$11:AD$11,"Balance")=0, $D$993+SUM($B$8:AG$8)-SUMIFS($C148:AC148,$C$11:AC$11,"Payment"),
AG$8))</f>
        <v>0</v>
      </c>
      <c r="AG148" s="66">
        <f t="shared" si="34"/>
        <v>0</v>
      </c>
      <c r="AH148" s="47"/>
      <c r="AI148" s="66">
        <f>IF(OR(AND((AJ147-$D$993-SUM($C$8:AJ$8)+SUMIFS($C148:AF148,$C$11:AF$11,"Payment"))&lt;=0,SUMIFS($C148:AG148,$C$11:AG$11,"Balance")=0,AG148=0),AJ$8&gt;=AJ147),AJ147,
IF(SUMIFS($C148:AG148,$C$11:AG$11,"Balance")=0, $D$993+SUM($B$8:AJ$8)-SUMIFS($C148:AF148,$C$11:AF$11,"Payment"),
AJ$8))</f>
        <v>0</v>
      </c>
      <c r="AJ148" s="66">
        <f t="shared" si="35"/>
        <v>0</v>
      </c>
      <c r="AK148" s="67"/>
    </row>
    <row r="149" spans="1:37" s="49" customFormat="1" ht="15.6">
      <c r="A149" s="65">
        <v>138</v>
      </c>
      <c r="B149" s="66">
        <f>IF(OR(AND((C148-$D$993-SUM($C$8:C$8))&lt;=0),C$8&gt;=C148),C148, C$8+$D$993)</f>
        <v>0</v>
      </c>
      <c r="C149" s="66">
        <f t="shared" si="24"/>
        <v>0</v>
      </c>
      <c r="D149" s="67"/>
      <c r="E149" s="66">
        <f>IF(OR(AND((F148-$D$993-SUM($C$8:F$8)+SUMIFS(B149:$C149,B$11:$C$11,"Payment"))&lt;=0,SUMIFS($C149:C149,$C$11:C$11,"Balance")=0,C149=0),F$8&gt;=F148),F148,
IF(SUMIFS($C149:C149,$C$11:C$11,"Balance")=0, $D$993+SUM($B$8:F$8)-SUMIFS(B149:$C149,B$11:$C$11,"Payment"),
F$8))</f>
        <v>0</v>
      </c>
      <c r="F149" s="66">
        <f t="shared" si="25"/>
        <v>0</v>
      </c>
      <c r="G149" s="67"/>
      <c r="H149" s="66">
        <f>IF(OR(AND((I148-$D$993-SUM($C$8:I$8)+SUMIFS($C149:E149,$C$11:E$11,"Payment"))&lt;=0,SUMIFS($C149:F149,$C$11:F$11,"Balance")=0,F149=0),I$8&gt;=I148),I148,
IF(SUMIFS($C149:F149,$C$11:F$11,"Balance")=0, $D$993+SUM($B$8:I$8)-SUMIFS($C149:E149,$C$11:E$11,"Payment"),
I$8))</f>
        <v>0</v>
      </c>
      <c r="I149" s="66">
        <f t="shared" si="26"/>
        <v>0</v>
      </c>
      <c r="J149" s="47"/>
      <c r="K149" s="66">
        <f>IF(OR(AND((L148-$D$993-SUM($C$8:L$8)+SUMIFS($C149:H149,$C$11:H$11,"Payment"))&lt;=0,SUMIFS($C149:I149,$C$11:I$11,"Balance")=0,I149=0),L$8&gt;=L148),L148,
IF(SUMIFS($C149:I149,$C$11:I$11,"Balance")=0, $D$993+SUM($B$8:L$8)-SUMIFS($C149:H149,$C$11:H$11,"Payment"),
L$8))</f>
        <v>0</v>
      </c>
      <c r="L149" s="66">
        <f t="shared" si="27"/>
        <v>0</v>
      </c>
      <c r="M149" s="47"/>
      <c r="N149" s="66">
        <f>IF(OR(AND((O148-$D$993-SUM($C$8:O$8)+SUMIFS($C149:K149,$C$11:K$11,"Payment"))&lt;=0,SUMIFS($C149:L149,$C$11:L$11,"Balance")=0,L149=0),O$8&gt;=O148),O148,
IF(SUMIFS($C149:L149,$C$11:L$11,"Balance")=0, $D$993+SUM($B$8:O$8)-SUMIFS($C149:K149,$C$11:K$11,"Payment"),
O$8))</f>
        <v>0</v>
      </c>
      <c r="O149" s="66">
        <f t="shared" si="28"/>
        <v>0</v>
      </c>
      <c r="P149" s="47"/>
      <c r="Q149" s="66">
        <f>IF(OR(AND((R148-$D$993-SUM($C$8:R$8)+SUMIFS($C149:N149,$C$11:N$11,"Payment"))&lt;=0,SUMIFS($C149:O149,$C$11:O$11,"Balance")=0,O149=0),R$8&gt;=R148),R148,
IF(SUMIFS($C149:O149,$C$11:O$11,"Balance")=0, $D$993+SUM($B$8:R$8)-SUMIFS($C149:N149,$C$11:N$11,"Payment"),
R$8))</f>
        <v>0</v>
      </c>
      <c r="R149" s="66">
        <f t="shared" si="29"/>
        <v>0</v>
      </c>
      <c r="S149" s="47"/>
      <c r="T149" s="66">
        <f>IF(OR(AND((U148-$D$993-SUM($C$8:U$8)+SUMIFS($C149:Q149,$C$11:Q$11,"Payment"))&lt;=0,SUMIFS($C149:R149,$C$11:R$11,"Balance")=0,R149=0),U$8&gt;=U148),U148,
IF(SUMIFS($C149:R149,$C$11:R$11,"Balance")=0, $D$993+SUM($B$8:U$8)-SUMIFS($C149:Q149,$C$11:Q$11,"Payment"),
U$8))</f>
        <v>0</v>
      </c>
      <c r="U149" s="66">
        <f t="shared" si="30"/>
        <v>0</v>
      </c>
      <c r="V149" s="47"/>
      <c r="W149" s="66">
        <f>IF(OR(AND((X148-$D$993-SUM($C$8:X$8)+SUMIFS($C149:T149,$C$11:T$11,"Payment"))&lt;=0,SUMIFS($C149:U149,$C$11:U$11,"Balance")=0,U149=0),X$8&gt;=X148),X148,
IF(SUMIFS($C149:U149,$C$11:U$11,"Balance")=0, $D$993+SUM($B$8:X$8)-SUMIFS($C149:T149,$C$11:T$11,"Payment"),
X$8))</f>
        <v>0</v>
      </c>
      <c r="X149" s="66">
        <f t="shared" si="31"/>
        <v>0</v>
      </c>
      <c r="Y149" s="47"/>
      <c r="Z149" s="66">
        <f>IF(OR(AND((AA148-$D$993-SUM($C$8:AA$8)+SUMIFS($C149:W149,$C$11:W$11,"Payment"))&lt;=0,SUMIFS($C149:X149,$C$11:X$11,"Balance")=0,X149=0),AA$8&gt;=AA148),AA148,
IF(SUMIFS($C149:X149,$C$11:X$11,"Balance")=0, $D$993+SUM($B$8:AA$8)-SUMIFS($C149:W149,$C$11:W$11,"Payment"),
AA$8))</f>
        <v>0</v>
      </c>
      <c r="AA149" s="66">
        <f t="shared" si="32"/>
        <v>0</v>
      </c>
      <c r="AB149" s="47"/>
      <c r="AC149" s="66">
        <f>IF(OR(AND((AD148-$D$993-SUM($C$8:AD$8)+SUMIFS($C149:Z149,$C$11:Z$11,"Payment"))&lt;=0,SUMIFS($C149:AA149,$C$11:AA$11,"Balance")=0,AA149=0),AD$8&gt;=AD148),AD148,
IF(SUMIFS($C149:AA149,$C$11:AA$11,"Balance")=0, $D$993+SUM($B$8:AD$8)-SUMIFS($C149:Z149,$C$11:Z$11,"Payment"),
AD$8))</f>
        <v>0</v>
      </c>
      <c r="AD149" s="66">
        <f t="shared" si="33"/>
        <v>0</v>
      </c>
      <c r="AE149" s="47"/>
      <c r="AF149" s="66">
        <f>IF(OR(AND((AG148-$D$993-SUM($C$8:AG$8)+SUMIFS($C149:AC149,$C$11:AC$11,"Payment"))&lt;=0,SUMIFS($C149:AD149,$C$11:AD$11,"Balance")=0,AD149=0),AG$8&gt;=AG148),AG148,
IF(SUMIFS($C149:AD149,$C$11:AD$11,"Balance")=0, $D$993+SUM($B$8:AG$8)-SUMIFS($C149:AC149,$C$11:AC$11,"Payment"),
AG$8))</f>
        <v>0</v>
      </c>
      <c r="AG149" s="66">
        <f t="shared" si="34"/>
        <v>0</v>
      </c>
      <c r="AH149" s="47"/>
      <c r="AI149" s="66">
        <f>IF(OR(AND((AJ148-$D$993-SUM($C$8:AJ$8)+SUMIFS($C149:AF149,$C$11:AF$11,"Payment"))&lt;=0,SUMIFS($C149:AG149,$C$11:AG$11,"Balance")=0,AG149=0),AJ$8&gt;=AJ148),AJ148,
IF(SUMIFS($C149:AG149,$C$11:AG$11,"Balance")=0, $D$993+SUM($B$8:AJ$8)-SUMIFS($C149:AF149,$C$11:AF$11,"Payment"),
AJ$8))</f>
        <v>0</v>
      </c>
      <c r="AJ149" s="66">
        <f t="shared" si="35"/>
        <v>0</v>
      </c>
      <c r="AK149" s="67"/>
    </row>
    <row r="150" spans="1:37" s="49" customFormat="1" ht="15.6">
      <c r="A150" s="65">
        <v>139</v>
      </c>
      <c r="B150" s="66">
        <f>IF(OR(AND((C149-$D$993-SUM($C$8:C$8))&lt;=0),C$8&gt;=C149),C149, C$8+$D$993)</f>
        <v>0</v>
      </c>
      <c r="C150" s="66">
        <f t="shared" si="24"/>
        <v>0</v>
      </c>
      <c r="D150" s="67"/>
      <c r="E150" s="66">
        <f>IF(OR(AND((F149-$D$993-SUM($C$8:F$8)+SUMIFS(B150:$C150,B$11:$C$11,"Payment"))&lt;=0,SUMIFS($C150:C150,$C$11:C$11,"Balance")=0,C150=0),F$8&gt;=F149),F149,
IF(SUMIFS($C150:C150,$C$11:C$11,"Balance")=0, $D$993+SUM($B$8:F$8)-SUMIFS(B150:$C150,B$11:$C$11,"Payment"),
F$8))</f>
        <v>0</v>
      </c>
      <c r="F150" s="66">
        <f t="shared" si="25"/>
        <v>0</v>
      </c>
      <c r="G150" s="67"/>
      <c r="H150" s="66">
        <f>IF(OR(AND((I149-$D$993-SUM($C$8:I$8)+SUMIFS($C150:E150,$C$11:E$11,"Payment"))&lt;=0,SUMIFS($C150:F150,$C$11:F$11,"Balance")=0,F150=0),I$8&gt;=I149),I149,
IF(SUMIFS($C150:F150,$C$11:F$11,"Balance")=0, $D$993+SUM($B$8:I$8)-SUMIFS($C150:E150,$C$11:E$11,"Payment"),
I$8))</f>
        <v>0</v>
      </c>
      <c r="I150" s="66">
        <f t="shared" si="26"/>
        <v>0</v>
      </c>
      <c r="J150" s="47"/>
      <c r="K150" s="66">
        <f>IF(OR(AND((L149-$D$993-SUM($C$8:L$8)+SUMIFS($C150:H150,$C$11:H$11,"Payment"))&lt;=0,SUMIFS($C150:I150,$C$11:I$11,"Balance")=0,I150=0),L$8&gt;=L149),L149,
IF(SUMIFS($C150:I150,$C$11:I$11,"Balance")=0, $D$993+SUM($B$8:L$8)-SUMIFS($C150:H150,$C$11:H$11,"Payment"),
L$8))</f>
        <v>0</v>
      </c>
      <c r="L150" s="66">
        <f t="shared" si="27"/>
        <v>0</v>
      </c>
      <c r="M150" s="47"/>
      <c r="N150" s="66">
        <f>IF(OR(AND((O149-$D$993-SUM($C$8:O$8)+SUMIFS($C150:K150,$C$11:K$11,"Payment"))&lt;=0,SUMIFS($C150:L150,$C$11:L$11,"Balance")=0,L150=0),O$8&gt;=O149),O149,
IF(SUMIFS($C150:L150,$C$11:L$11,"Balance")=0, $D$993+SUM($B$8:O$8)-SUMIFS($C150:K150,$C$11:K$11,"Payment"),
O$8))</f>
        <v>0</v>
      </c>
      <c r="O150" s="66">
        <f t="shared" si="28"/>
        <v>0</v>
      </c>
      <c r="P150" s="47"/>
      <c r="Q150" s="66">
        <f>IF(OR(AND((R149-$D$993-SUM($C$8:R$8)+SUMIFS($C150:N150,$C$11:N$11,"Payment"))&lt;=0,SUMIFS($C150:O150,$C$11:O$11,"Balance")=0,O150=0),R$8&gt;=R149),R149,
IF(SUMIFS($C150:O150,$C$11:O$11,"Balance")=0, $D$993+SUM($B$8:R$8)-SUMIFS($C150:N150,$C$11:N$11,"Payment"),
R$8))</f>
        <v>0</v>
      </c>
      <c r="R150" s="66">
        <f t="shared" si="29"/>
        <v>0</v>
      </c>
      <c r="S150" s="47"/>
      <c r="T150" s="66">
        <f>IF(OR(AND((U149-$D$993-SUM($C$8:U$8)+SUMIFS($C150:Q150,$C$11:Q$11,"Payment"))&lt;=0,SUMIFS($C150:R150,$C$11:R$11,"Balance")=0,R150=0),U$8&gt;=U149),U149,
IF(SUMIFS($C150:R150,$C$11:R$11,"Balance")=0, $D$993+SUM($B$8:U$8)-SUMIFS($C150:Q150,$C$11:Q$11,"Payment"),
U$8))</f>
        <v>0</v>
      </c>
      <c r="U150" s="66">
        <f t="shared" si="30"/>
        <v>0</v>
      </c>
      <c r="V150" s="47"/>
      <c r="W150" s="66">
        <f>IF(OR(AND((X149-$D$993-SUM($C$8:X$8)+SUMIFS($C150:T150,$C$11:T$11,"Payment"))&lt;=0,SUMIFS($C150:U150,$C$11:U$11,"Balance")=0,U150=0),X$8&gt;=X149),X149,
IF(SUMIFS($C150:U150,$C$11:U$11,"Balance")=0, $D$993+SUM($B$8:X$8)-SUMIFS($C150:T150,$C$11:T$11,"Payment"),
X$8))</f>
        <v>0</v>
      </c>
      <c r="X150" s="66">
        <f t="shared" si="31"/>
        <v>0</v>
      </c>
      <c r="Y150" s="47"/>
      <c r="Z150" s="66">
        <f>IF(OR(AND((AA149-$D$993-SUM($C$8:AA$8)+SUMIFS($C150:W150,$C$11:W$11,"Payment"))&lt;=0,SUMIFS($C150:X150,$C$11:X$11,"Balance")=0,X150=0),AA$8&gt;=AA149),AA149,
IF(SUMIFS($C150:X150,$C$11:X$11,"Balance")=0, $D$993+SUM($B$8:AA$8)-SUMIFS($C150:W150,$C$11:W$11,"Payment"),
AA$8))</f>
        <v>0</v>
      </c>
      <c r="AA150" s="66">
        <f t="shared" si="32"/>
        <v>0</v>
      </c>
      <c r="AB150" s="47"/>
      <c r="AC150" s="66">
        <f>IF(OR(AND((AD149-$D$993-SUM($C$8:AD$8)+SUMIFS($C150:Z150,$C$11:Z$11,"Payment"))&lt;=0,SUMIFS($C150:AA150,$C$11:AA$11,"Balance")=0,AA150=0),AD$8&gt;=AD149),AD149,
IF(SUMIFS($C150:AA150,$C$11:AA$11,"Balance")=0, $D$993+SUM($B$8:AD$8)-SUMIFS($C150:Z150,$C$11:Z$11,"Payment"),
AD$8))</f>
        <v>0</v>
      </c>
      <c r="AD150" s="66">
        <f t="shared" si="33"/>
        <v>0</v>
      </c>
      <c r="AE150" s="47"/>
      <c r="AF150" s="66">
        <f>IF(OR(AND((AG149-$D$993-SUM($C$8:AG$8)+SUMIFS($C150:AC150,$C$11:AC$11,"Payment"))&lt;=0,SUMIFS($C150:AD150,$C$11:AD$11,"Balance")=0,AD150=0),AG$8&gt;=AG149),AG149,
IF(SUMIFS($C150:AD150,$C$11:AD$11,"Balance")=0, $D$993+SUM($B$8:AG$8)-SUMIFS($C150:AC150,$C$11:AC$11,"Payment"),
AG$8))</f>
        <v>0</v>
      </c>
      <c r="AG150" s="66">
        <f t="shared" si="34"/>
        <v>0</v>
      </c>
      <c r="AH150" s="47"/>
      <c r="AI150" s="66">
        <f>IF(OR(AND((AJ149-$D$993-SUM($C$8:AJ$8)+SUMIFS($C150:AF150,$C$11:AF$11,"Payment"))&lt;=0,SUMIFS($C150:AG150,$C$11:AG$11,"Balance")=0,AG150=0),AJ$8&gt;=AJ149),AJ149,
IF(SUMIFS($C150:AG150,$C$11:AG$11,"Balance")=0, $D$993+SUM($B$8:AJ$8)-SUMIFS($C150:AF150,$C$11:AF$11,"Payment"),
AJ$8))</f>
        <v>0</v>
      </c>
      <c r="AJ150" s="66">
        <f t="shared" si="35"/>
        <v>0</v>
      </c>
      <c r="AK150" s="67"/>
    </row>
    <row r="151" spans="1:37" s="49" customFormat="1" ht="15.6">
      <c r="A151" s="65">
        <v>140</v>
      </c>
      <c r="B151" s="66">
        <f>IF(OR(AND((C150-$D$993-SUM($C$8:C$8))&lt;=0),C$8&gt;=C150),C150, C$8+$D$993)</f>
        <v>0</v>
      </c>
      <c r="C151" s="66">
        <f t="shared" si="24"/>
        <v>0</v>
      </c>
      <c r="D151" s="67"/>
      <c r="E151" s="66">
        <f>IF(OR(AND((F150-$D$993-SUM($C$8:F$8)+SUMIFS(B151:$C151,B$11:$C$11,"Payment"))&lt;=0,SUMIFS($C151:C151,$C$11:C$11,"Balance")=0,C151=0),F$8&gt;=F150),F150,
IF(SUMIFS($C151:C151,$C$11:C$11,"Balance")=0, $D$993+SUM($B$8:F$8)-SUMIFS(B151:$C151,B$11:$C$11,"Payment"),
F$8))</f>
        <v>0</v>
      </c>
      <c r="F151" s="66">
        <f t="shared" si="25"/>
        <v>0</v>
      </c>
      <c r="G151" s="67"/>
      <c r="H151" s="66">
        <f>IF(OR(AND((I150-$D$993-SUM($C$8:I$8)+SUMIFS($C151:E151,$C$11:E$11,"Payment"))&lt;=0,SUMIFS($C151:F151,$C$11:F$11,"Balance")=0,F151=0),I$8&gt;=I150),I150,
IF(SUMIFS($C151:F151,$C$11:F$11,"Balance")=0, $D$993+SUM($B$8:I$8)-SUMIFS($C151:E151,$C$11:E$11,"Payment"),
I$8))</f>
        <v>0</v>
      </c>
      <c r="I151" s="66">
        <f t="shared" si="26"/>
        <v>0</v>
      </c>
      <c r="J151" s="47"/>
      <c r="K151" s="66">
        <f>IF(OR(AND((L150-$D$993-SUM($C$8:L$8)+SUMIFS($C151:H151,$C$11:H$11,"Payment"))&lt;=0,SUMIFS($C151:I151,$C$11:I$11,"Balance")=0,I151=0),L$8&gt;=L150),L150,
IF(SUMIFS($C151:I151,$C$11:I$11,"Balance")=0, $D$993+SUM($B$8:L$8)-SUMIFS($C151:H151,$C$11:H$11,"Payment"),
L$8))</f>
        <v>0</v>
      </c>
      <c r="L151" s="66">
        <f t="shared" si="27"/>
        <v>0</v>
      </c>
      <c r="M151" s="47"/>
      <c r="N151" s="66">
        <f>IF(OR(AND((O150-$D$993-SUM($C$8:O$8)+SUMIFS($C151:K151,$C$11:K$11,"Payment"))&lt;=0,SUMIFS($C151:L151,$C$11:L$11,"Balance")=0,L151=0),O$8&gt;=O150),O150,
IF(SUMIFS($C151:L151,$C$11:L$11,"Balance")=0, $D$993+SUM($B$8:O$8)-SUMIFS($C151:K151,$C$11:K$11,"Payment"),
O$8))</f>
        <v>0</v>
      </c>
      <c r="O151" s="66">
        <f t="shared" si="28"/>
        <v>0</v>
      </c>
      <c r="P151" s="47"/>
      <c r="Q151" s="66">
        <f>IF(OR(AND((R150-$D$993-SUM($C$8:R$8)+SUMIFS($C151:N151,$C$11:N$11,"Payment"))&lt;=0,SUMIFS($C151:O151,$C$11:O$11,"Balance")=0,O151=0),R$8&gt;=R150),R150,
IF(SUMIFS($C151:O151,$C$11:O$11,"Balance")=0, $D$993+SUM($B$8:R$8)-SUMIFS($C151:N151,$C$11:N$11,"Payment"),
R$8))</f>
        <v>0</v>
      </c>
      <c r="R151" s="66">
        <f t="shared" si="29"/>
        <v>0</v>
      </c>
      <c r="S151" s="47"/>
      <c r="T151" s="66">
        <f>IF(OR(AND((U150-$D$993-SUM($C$8:U$8)+SUMIFS($C151:Q151,$C$11:Q$11,"Payment"))&lt;=0,SUMIFS($C151:R151,$C$11:R$11,"Balance")=0,R151=0),U$8&gt;=U150),U150,
IF(SUMIFS($C151:R151,$C$11:R$11,"Balance")=0, $D$993+SUM($B$8:U$8)-SUMIFS($C151:Q151,$C$11:Q$11,"Payment"),
U$8))</f>
        <v>0</v>
      </c>
      <c r="U151" s="66">
        <f t="shared" si="30"/>
        <v>0</v>
      </c>
      <c r="V151" s="47"/>
      <c r="W151" s="66">
        <f>IF(OR(AND((X150-$D$993-SUM($C$8:X$8)+SUMIFS($C151:T151,$C$11:T$11,"Payment"))&lt;=0,SUMIFS($C151:U151,$C$11:U$11,"Balance")=0,U151=0),X$8&gt;=X150),X150,
IF(SUMIFS($C151:U151,$C$11:U$11,"Balance")=0, $D$993+SUM($B$8:X$8)-SUMIFS($C151:T151,$C$11:T$11,"Payment"),
X$8))</f>
        <v>0</v>
      </c>
      <c r="X151" s="66">
        <f t="shared" si="31"/>
        <v>0</v>
      </c>
      <c r="Y151" s="47"/>
      <c r="Z151" s="66">
        <f>IF(OR(AND((AA150-$D$993-SUM($C$8:AA$8)+SUMIFS($C151:W151,$C$11:W$11,"Payment"))&lt;=0,SUMIFS($C151:X151,$C$11:X$11,"Balance")=0,X151=0),AA$8&gt;=AA150),AA150,
IF(SUMIFS($C151:X151,$C$11:X$11,"Balance")=0, $D$993+SUM($B$8:AA$8)-SUMIFS($C151:W151,$C$11:W$11,"Payment"),
AA$8))</f>
        <v>0</v>
      </c>
      <c r="AA151" s="66">
        <f t="shared" si="32"/>
        <v>0</v>
      </c>
      <c r="AB151" s="47"/>
      <c r="AC151" s="66">
        <f>IF(OR(AND((AD150-$D$993-SUM($C$8:AD$8)+SUMIFS($C151:Z151,$C$11:Z$11,"Payment"))&lt;=0,SUMIFS($C151:AA151,$C$11:AA$11,"Balance")=0,AA151=0),AD$8&gt;=AD150),AD150,
IF(SUMIFS($C151:AA151,$C$11:AA$11,"Balance")=0, $D$993+SUM($B$8:AD$8)-SUMIFS($C151:Z151,$C$11:Z$11,"Payment"),
AD$8))</f>
        <v>0</v>
      </c>
      <c r="AD151" s="66">
        <f t="shared" si="33"/>
        <v>0</v>
      </c>
      <c r="AE151" s="47"/>
      <c r="AF151" s="66">
        <f>IF(OR(AND((AG150-$D$993-SUM($C$8:AG$8)+SUMIFS($C151:AC151,$C$11:AC$11,"Payment"))&lt;=0,SUMIFS($C151:AD151,$C$11:AD$11,"Balance")=0,AD151=0),AG$8&gt;=AG150),AG150,
IF(SUMIFS($C151:AD151,$C$11:AD$11,"Balance")=0, $D$993+SUM($B$8:AG$8)-SUMIFS($C151:AC151,$C$11:AC$11,"Payment"),
AG$8))</f>
        <v>0</v>
      </c>
      <c r="AG151" s="66">
        <f t="shared" si="34"/>
        <v>0</v>
      </c>
      <c r="AH151" s="47"/>
      <c r="AI151" s="66">
        <f>IF(OR(AND((AJ150-$D$993-SUM($C$8:AJ$8)+SUMIFS($C151:AF151,$C$11:AF$11,"Payment"))&lt;=0,SUMIFS($C151:AG151,$C$11:AG$11,"Balance")=0,AG151=0),AJ$8&gt;=AJ150),AJ150,
IF(SUMIFS($C151:AG151,$C$11:AG$11,"Balance")=0, $D$993+SUM($B$8:AJ$8)-SUMIFS($C151:AF151,$C$11:AF$11,"Payment"),
AJ$8))</f>
        <v>0</v>
      </c>
      <c r="AJ151" s="66">
        <f t="shared" si="35"/>
        <v>0</v>
      </c>
      <c r="AK151" s="67"/>
    </row>
    <row r="152" spans="1:37" s="49" customFormat="1" ht="15.6">
      <c r="A152" s="65">
        <v>141</v>
      </c>
      <c r="B152" s="66">
        <f>IF(OR(AND((C151-$D$993-SUM($C$8:C$8))&lt;=0),C$8&gt;=C151),C151, C$8+$D$993)</f>
        <v>0</v>
      </c>
      <c r="C152" s="66">
        <f t="shared" si="24"/>
        <v>0</v>
      </c>
      <c r="D152" s="67"/>
      <c r="E152" s="66">
        <f>IF(OR(AND((F151-$D$993-SUM($C$8:F$8)+SUMIFS(B152:$C152,B$11:$C$11,"Payment"))&lt;=0,SUMIFS($C152:C152,$C$11:C$11,"Balance")=0,C152=0),F$8&gt;=F151),F151,
IF(SUMIFS($C152:C152,$C$11:C$11,"Balance")=0, $D$993+SUM($B$8:F$8)-SUMIFS(B152:$C152,B$11:$C$11,"Payment"),
F$8))</f>
        <v>0</v>
      </c>
      <c r="F152" s="66">
        <f t="shared" si="25"/>
        <v>0</v>
      </c>
      <c r="G152" s="67"/>
      <c r="H152" s="66">
        <f>IF(OR(AND((I151-$D$993-SUM($C$8:I$8)+SUMIFS($C152:E152,$C$11:E$11,"Payment"))&lt;=0,SUMIFS($C152:F152,$C$11:F$11,"Balance")=0,F152=0),I$8&gt;=I151),I151,
IF(SUMIFS($C152:F152,$C$11:F$11,"Balance")=0, $D$993+SUM($B$8:I$8)-SUMIFS($C152:E152,$C$11:E$11,"Payment"),
I$8))</f>
        <v>0</v>
      </c>
      <c r="I152" s="66">
        <f t="shared" si="26"/>
        <v>0</v>
      </c>
      <c r="J152" s="47"/>
      <c r="K152" s="66">
        <f>IF(OR(AND((L151-$D$993-SUM($C$8:L$8)+SUMIFS($C152:H152,$C$11:H$11,"Payment"))&lt;=0,SUMIFS($C152:I152,$C$11:I$11,"Balance")=0,I152=0),L$8&gt;=L151),L151,
IF(SUMIFS($C152:I152,$C$11:I$11,"Balance")=0, $D$993+SUM($B$8:L$8)-SUMIFS($C152:H152,$C$11:H$11,"Payment"),
L$8))</f>
        <v>0</v>
      </c>
      <c r="L152" s="66">
        <f t="shared" si="27"/>
        <v>0</v>
      </c>
      <c r="M152" s="47"/>
      <c r="N152" s="66">
        <f>IF(OR(AND((O151-$D$993-SUM($C$8:O$8)+SUMIFS($C152:K152,$C$11:K$11,"Payment"))&lt;=0,SUMIFS($C152:L152,$C$11:L$11,"Balance")=0,L152=0),O$8&gt;=O151),O151,
IF(SUMIFS($C152:L152,$C$11:L$11,"Balance")=0, $D$993+SUM($B$8:O$8)-SUMIFS($C152:K152,$C$11:K$11,"Payment"),
O$8))</f>
        <v>0</v>
      </c>
      <c r="O152" s="66">
        <f t="shared" si="28"/>
        <v>0</v>
      </c>
      <c r="P152" s="47"/>
      <c r="Q152" s="66">
        <f>IF(OR(AND((R151-$D$993-SUM($C$8:R$8)+SUMIFS($C152:N152,$C$11:N$11,"Payment"))&lt;=0,SUMIFS($C152:O152,$C$11:O$11,"Balance")=0,O152=0),R$8&gt;=R151),R151,
IF(SUMIFS($C152:O152,$C$11:O$11,"Balance")=0, $D$993+SUM($B$8:R$8)-SUMIFS($C152:N152,$C$11:N$11,"Payment"),
R$8))</f>
        <v>0</v>
      </c>
      <c r="R152" s="66">
        <f t="shared" si="29"/>
        <v>0</v>
      </c>
      <c r="S152" s="47"/>
      <c r="T152" s="66">
        <f>IF(OR(AND((U151-$D$993-SUM($C$8:U$8)+SUMIFS($C152:Q152,$C$11:Q$11,"Payment"))&lt;=0,SUMIFS($C152:R152,$C$11:R$11,"Balance")=0,R152=0),U$8&gt;=U151),U151,
IF(SUMIFS($C152:R152,$C$11:R$11,"Balance")=0, $D$993+SUM($B$8:U$8)-SUMIFS($C152:Q152,$C$11:Q$11,"Payment"),
U$8))</f>
        <v>0</v>
      </c>
      <c r="U152" s="66">
        <f t="shared" si="30"/>
        <v>0</v>
      </c>
      <c r="V152" s="47"/>
      <c r="W152" s="66">
        <f>IF(OR(AND((X151-$D$993-SUM($C$8:X$8)+SUMIFS($C152:T152,$C$11:T$11,"Payment"))&lt;=0,SUMIFS($C152:U152,$C$11:U$11,"Balance")=0,U152=0),X$8&gt;=X151),X151,
IF(SUMIFS($C152:U152,$C$11:U$11,"Balance")=0, $D$993+SUM($B$8:X$8)-SUMIFS($C152:T152,$C$11:T$11,"Payment"),
X$8))</f>
        <v>0</v>
      </c>
      <c r="X152" s="66">
        <f t="shared" si="31"/>
        <v>0</v>
      </c>
      <c r="Y152" s="47"/>
      <c r="Z152" s="66">
        <f>IF(OR(AND((AA151-$D$993-SUM($C$8:AA$8)+SUMIFS($C152:W152,$C$11:W$11,"Payment"))&lt;=0,SUMIFS($C152:X152,$C$11:X$11,"Balance")=0,X152=0),AA$8&gt;=AA151),AA151,
IF(SUMIFS($C152:X152,$C$11:X$11,"Balance")=0, $D$993+SUM($B$8:AA$8)-SUMIFS($C152:W152,$C$11:W$11,"Payment"),
AA$8))</f>
        <v>0</v>
      </c>
      <c r="AA152" s="66">
        <f t="shared" si="32"/>
        <v>0</v>
      </c>
      <c r="AB152" s="47"/>
      <c r="AC152" s="66">
        <f>IF(OR(AND((AD151-$D$993-SUM($C$8:AD$8)+SUMIFS($C152:Z152,$C$11:Z$11,"Payment"))&lt;=0,SUMIFS($C152:AA152,$C$11:AA$11,"Balance")=0,AA152=0),AD$8&gt;=AD151),AD151,
IF(SUMIFS($C152:AA152,$C$11:AA$11,"Balance")=0, $D$993+SUM($B$8:AD$8)-SUMIFS($C152:Z152,$C$11:Z$11,"Payment"),
AD$8))</f>
        <v>0</v>
      </c>
      <c r="AD152" s="66">
        <f t="shared" si="33"/>
        <v>0</v>
      </c>
      <c r="AE152" s="47"/>
      <c r="AF152" s="66">
        <f>IF(OR(AND((AG151-$D$993-SUM($C$8:AG$8)+SUMIFS($C152:AC152,$C$11:AC$11,"Payment"))&lt;=0,SUMIFS($C152:AD152,$C$11:AD$11,"Balance")=0,AD152=0),AG$8&gt;=AG151),AG151,
IF(SUMIFS($C152:AD152,$C$11:AD$11,"Balance")=0, $D$993+SUM($B$8:AG$8)-SUMIFS($C152:AC152,$C$11:AC$11,"Payment"),
AG$8))</f>
        <v>0</v>
      </c>
      <c r="AG152" s="66">
        <f t="shared" si="34"/>
        <v>0</v>
      </c>
      <c r="AH152" s="47"/>
      <c r="AI152" s="66">
        <f>IF(OR(AND((AJ151-$D$993-SUM($C$8:AJ$8)+SUMIFS($C152:AF152,$C$11:AF$11,"Payment"))&lt;=0,SUMIFS($C152:AG152,$C$11:AG$11,"Balance")=0,AG152=0),AJ$8&gt;=AJ151),AJ151,
IF(SUMIFS($C152:AG152,$C$11:AG$11,"Balance")=0, $D$993+SUM($B$8:AJ$8)-SUMIFS($C152:AF152,$C$11:AF$11,"Payment"),
AJ$8))</f>
        <v>0</v>
      </c>
      <c r="AJ152" s="66">
        <f t="shared" si="35"/>
        <v>0</v>
      </c>
      <c r="AK152" s="67"/>
    </row>
    <row r="153" spans="1:37" s="49" customFormat="1" ht="15.6">
      <c r="A153" s="65">
        <v>142</v>
      </c>
      <c r="B153" s="66">
        <f>IF(OR(AND((C152-$D$993-SUM($C$8:C$8))&lt;=0),C$8&gt;=C152),C152, C$8+$D$993)</f>
        <v>0</v>
      </c>
      <c r="C153" s="66">
        <f t="shared" si="24"/>
        <v>0</v>
      </c>
      <c r="D153" s="67"/>
      <c r="E153" s="66">
        <f>IF(OR(AND((F152-$D$993-SUM($C$8:F$8)+SUMIFS(B153:$C153,B$11:$C$11,"Payment"))&lt;=0,SUMIFS($C153:C153,$C$11:C$11,"Balance")=0,C153=0),F$8&gt;=F152),F152,
IF(SUMIFS($C153:C153,$C$11:C$11,"Balance")=0, $D$993+SUM($B$8:F$8)-SUMIFS(B153:$C153,B$11:$C$11,"Payment"),
F$8))</f>
        <v>0</v>
      </c>
      <c r="F153" s="66">
        <f t="shared" si="25"/>
        <v>0</v>
      </c>
      <c r="G153" s="67"/>
      <c r="H153" s="66">
        <f>IF(OR(AND((I152-$D$993-SUM($C$8:I$8)+SUMIFS($C153:E153,$C$11:E$11,"Payment"))&lt;=0,SUMIFS($C153:F153,$C$11:F$11,"Balance")=0,F153=0),I$8&gt;=I152),I152,
IF(SUMIFS($C153:F153,$C$11:F$11,"Balance")=0, $D$993+SUM($B$8:I$8)-SUMIFS($C153:E153,$C$11:E$11,"Payment"),
I$8))</f>
        <v>0</v>
      </c>
      <c r="I153" s="66">
        <f t="shared" si="26"/>
        <v>0</v>
      </c>
      <c r="J153" s="47"/>
      <c r="K153" s="66">
        <f>IF(OR(AND((L152-$D$993-SUM($C$8:L$8)+SUMIFS($C153:H153,$C$11:H$11,"Payment"))&lt;=0,SUMIFS($C153:I153,$C$11:I$11,"Balance")=0,I153=0),L$8&gt;=L152),L152,
IF(SUMIFS($C153:I153,$C$11:I$11,"Balance")=0, $D$993+SUM($B$8:L$8)-SUMIFS($C153:H153,$C$11:H$11,"Payment"),
L$8))</f>
        <v>0</v>
      </c>
      <c r="L153" s="66">
        <f t="shared" si="27"/>
        <v>0</v>
      </c>
      <c r="M153" s="47"/>
      <c r="N153" s="66">
        <f>IF(OR(AND((O152-$D$993-SUM($C$8:O$8)+SUMIFS($C153:K153,$C$11:K$11,"Payment"))&lt;=0,SUMIFS($C153:L153,$C$11:L$11,"Balance")=0,L153=0),O$8&gt;=O152),O152,
IF(SUMIFS($C153:L153,$C$11:L$11,"Balance")=0, $D$993+SUM($B$8:O$8)-SUMIFS($C153:K153,$C$11:K$11,"Payment"),
O$8))</f>
        <v>0</v>
      </c>
      <c r="O153" s="66">
        <f t="shared" si="28"/>
        <v>0</v>
      </c>
      <c r="P153" s="47"/>
      <c r="Q153" s="66">
        <f>IF(OR(AND((R152-$D$993-SUM($C$8:R$8)+SUMIFS($C153:N153,$C$11:N$11,"Payment"))&lt;=0,SUMIFS($C153:O153,$C$11:O$11,"Balance")=0,O153=0),R$8&gt;=R152),R152,
IF(SUMIFS($C153:O153,$C$11:O$11,"Balance")=0, $D$993+SUM($B$8:R$8)-SUMIFS($C153:N153,$C$11:N$11,"Payment"),
R$8))</f>
        <v>0</v>
      </c>
      <c r="R153" s="66">
        <f t="shared" si="29"/>
        <v>0</v>
      </c>
      <c r="S153" s="47"/>
      <c r="T153" s="66">
        <f>IF(OR(AND((U152-$D$993-SUM($C$8:U$8)+SUMIFS($C153:Q153,$C$11:Q$11,"Payment"))&lt;=0,SUMIFS($C153:R153,$C$11:R$11,"Balance")=0,R153=0),U$8&gt;=U152),U152,
IF(SUMIFS($C153:R153,$C$11:R$11,"Balance")=0, $D$993+SUM($B$8:U$8)-SUMIFS($C153:Q153,$C$11:Q$11,"Payment"),
U$8))</f>
        <v>0</v>
      </c>
      <c r="U153" s="66">
        <f t="shared" si="30"/>
        <v>0</v>
      </c>
      <c r="V153" s="47"/>
      <c r="W153" s="66">
        <f>IF(OR(AND((X152-$D$993-SUM($C$8:X$8)+SUMIFS($C153:T153,$C$11:T$11,"Payment"))&lt;=0,SUMIFS($C153:U153,$C$11:U$11,"Balance")=0,U153=0),X$8&gt;=X152),X152,
IF(SUMIFS($C153:U153,$C$11:U$11,"Balance")=0, $D$993+SUM($B$8:X$8)-SUMIFS($C153:T153,$C$11:T$11,"Payment"),
X$8))</f>
        <v>0</v>
      </c>
      <c r="X153" s="66">
        <f t="shared" si="31"/>
        <v>0</v>
      </c>
      <c r="Y153" s="47"/>
      <c r="Z153" s="66">
        <f>IF(OR(AND((AA152-$D$993-SUM($C$8:AA$8)+SUMIFS($C153:W153,$C$11:W$11,"Payment"))&lt;=0,SUMIFS($C153:X153,$C$11:X$11,"Balance")=0,X153=0),AA$8&gt;=AA152),AA152,
IF(SUMIFS($C153:X153,$C$11:X$11,"Balance")=0, $D$993+SUM($B$8:AA$8)-SUMIFS($C153:W153,$C$11:W$11,"Payment"),
AA$8))</f>
        <v>0</v>
      </c>
      <c r="AA153" s="66">
        <f t="shared" si="32"/>
        <v>0</v>
      </c>
      <c r="AB153" s="47"/>
      <c r="AC153" s="66">
        <f>IF(OR(AND((AD152-$D$993-SUM($C$8:AD$8)+SUMIFS($C153:Z153,$C$11:Z$11,"Payment"))&lt;=0,SUMIFS($C153:AA153,$C$11:AA$11,"Balance")=0,AA153=0),AD$8&gt;=AD152),AD152,
IF(SUMIFS($C153:AA153,$C$11:AA$11,"Balance")=0, $D$993+SUM($B$8:AD$8)-SUMIFS($C153:Z153,$C$11:Z$11,"Payment"),
AD$8))</f>
        <v>0</v>
      </c>
      <c r="AD153" s="66">
        <f t="shared" si="33"/>
        <v>0</v>
      </c>
      <c r="AE153" s="47"/>
      <c r="AF153" s="66">
        <f>IF(OR(AND((AG152-$D$993-SUM($C$8:AG$8)+SUMIFS($C153:AC153,$C$11:AC$11,"Payment"))&lt;=0,SUMIFS($C153:AD153,$C$11:AD$11,"Balance")=0,AD153=0),AG$8&gt;=AG152),AG152,
IF(SUMIFS($C153:AD153,$C$11:AD$11,"Balance")=0, $D$993+SUM($B$8:AG$8)-SUMIFS($C153:AC153,$C$11:AC$11,"Payment"),
AG$8))</f>
        <v>0</v>
      </c>
      <c r="AG153" s="66">
        <f t="shared" si="34"/>
        <v>0</v>
      </c>
      <c r="AH153" s="47"/>
      <c r="AI153" s="66">
        <f>IF(OR(AND((AJ152-$D$993-SUM($C$8:AJ$8)+SUMIFS($C153:AF153,$C$11:AF$11,"Payment"))&lt;=0,SUMIFS($C153:AG153,$C$11:AG$11,"Balance")=0,AG153=0),AJ$8&gt;=AJ152),AJ152,
IF(SUMIFS($C153:AG153,$C$11:AG$11,"Balance")=0, $D$993+SUM($B$8:AJ$8)-SUMIFS($C153:AF153,$C$11:AF$11,"Payment"),
AJ$8))</f>
        <v>0</v>
      </c>
      <c r="AJ153" s="66">
        <f t="shared" si="35"/>
        <v>0</v>
      </c>
      <c r="AK153" s="67"/>
    </row>
    <row r="154" spans="1:37" s="49" customFormat="1" ht="15.6">
      <c r="A154" s="65">
        <v>143</v>
      </c>
      <c r="B154" s="66">
        <f>IF(OR(AND((C153-$D$993-SUM($C$8:C$8))&lt;=0),C$8&gt;=C153),C153, C$8+$D$993)</f>
        <v>0</v>
      </c>
      <c r="C154" s="66">
        <f t="shared" si="24"/>
        <v>0</v>
      </c>
      <c r="D154" s="67"/>
      <c r="E154" s="66">
        <f>IF(OR(AND((F153-$D$993-SUM($C$8:F$8)+SUMIFS(B154:$C154,B$11:$C$11,"Payment"))&lt;=0,SUMIFS($C154:C154,$C$11:C$11,"Balance")=0,C154=0),F$8&gt;=F153),F153,
IF(SUMIFS($C154:C154,$C$11:C$11,"Balance")=0, $D$993+SUM($B$8:F$8)-SUMIFS(B154:$C154,B$11:$C$11,"Payment"),
F$8))</f>
        <v>0</v>
      </c>
      <c r="F154" s="66">
        <f t="shared" si="25"/>
        <v>0</v>
      </c>
      <c r="G154" s="67"/>
      <c r="H154" s="66">
        <f>IF(OR(AND((I153-$D$993-SUM($C$8:I$8)+SUMIFS($C154:E154,$C$11:E$11,"Payment"))&lt;=0,SUMIFS($C154:F154,$C$11:F$11,"Balance")=0,F154=0),I$8&gt;=I153),I153,
IF(SUMIFS($C154:F154,$C$11:F$11,"Balance")=0, $D$993+SUM($B$8:I$8)-SUMIFS($C154:E154,$C$11:E$11,"Payment"),
I$8))</f>
        <v>0</v>
      </c>
      <c r="I154" s="66">
        <f t="shared" si="26"/>
        <v>0</v>
      </c>
      <c r="J154" s="47"/>
      <c r="K154" s="66">
        <f>IF(OR(AND((L153-$D$993-SUM($C$8:L$8)+SUMIFS($C154:H154,$C$11:H$11,"Payment"))&lt;=0,SUMIFS($C154:I154,$C$11:I$11,"Balance")=0,I154=0),L$8&gt;=L153),L153,
IF(SUMIFS($C154:I154,$C$11:I$11,"Balance")=0, $D$993+SUM($B$8:L$8)-SUMIFS($C154:H154,$C$11:H$11,"Payment"),
L$8))</f>
        <v>0</v>
      </c>
      <c r="L154" s="66">
        <f t="shared" si="27"/>
        <v>0</v>
      </c>
      <c r="M154" s="47"/>
      <c r="N154" s="66">
        <f>IF(OR(AND((O153-$D$993-SUM($C$8:O$8)+SUMIFS($C154:K154,$C$11:K$11,"Payment"))&lt;=0,SUMIFS($C154:L154,$C$11:L$11,"Balance")=0,L154=0),O$8&gt;=O153),O153,
IF(SUMIFS($C154:L154,$C$11:L$11,"Balance")=0, $D$993+SUM($B$8:O$8)-SUMIFS($C154:K154,$C$11:K$11,"Payment"),
O$8))</f>
        <v>0</v>
      </c>
      <c r="O154" s="66">
        <f t="shared" si="28"/>
        <v>0</v>
      </c>
      <c r="P154" s="47"/>
      <c r="Q154" s="66">
        <f>IF(OR(AND((R153-$D$993-SUM($C$8:R$8)+SUMIFS($C154:N154,$C$11:N$11,"Payment"))&lt;=0,SUMIFS($C154:O154,$C$11:O$11,"Balance")=0,O154=0),R$8&gt;=R153),R153,
IF(SUMIFS($C154:O154,$C$11:O$11,"Balance")=0, $D$993+SUM($B$8:R$8)-SUMIFS($C154:N154,$C$11:N$11,"Payment"),
R$8))</f>
        <v>0</v>
      </c>
      <c r="R154" s="66">
        <f t="shared" si="29"/>
        <v>0</v>
      </c>
      <c r="S154" s="47"/>
      <c r="T154" s="66">
        <f>IF(OR(AND((U153-$D$993-SUM($C$8:U$8)+SUMIFS($C154:Q154,$C$11:Q$11,"Payment"))&lt;=0,SUMIFS($C154:R154,$C$11:R$11,"Balance")=0,R154=0),U$8&gt;=U153),U153,
IF(SUMIFS($C154:R154,$C$11:R$11,"Balance")=0, $D$993+SUM($B$8:U$8)-SUMIFS($C154:Q154,$C$11:Q$11,"Payment"),
U$8))</f>
        <v>0</v>
      </c>
      <c r="U154" s="66">
        <f t="shared" si="30"/>
        <v>0</v>
      </c>
      <c r="V154" s="47"/>
      <c r="W154" s="66">
        <f>IF(OR(AND((X153-$D$993-SUM($C$8:X$8)+SUMIFS($C154:T154,$C$11:T$11,"Payment"))&lt;=0,SUMIFS($C154:U154,$C$11:U$11,"Balance")=0,U154=0),X$8&gt;=X153),X153,
IF(SUMIFS($C154:U154,$C$11:U$11,"Balance")=0, $D$993+SUM($B$8:X$8)-SUMIFS($C154:T154,$C$11:T$11,"Payment"),
X$8))</f>
        <v>0</v>
      </c>
      <c r="X154" s="66">
        <f t="shared" si="31"/>
        <v>0</v>
      </c>
      <c r="Y154" s="47"/>
      <c r="Z154" s="66">
        <f>IF(OR(AND((AA153-$D$993-SUM($C$8:AA$8)+SUMIFS($C154:W154,$C$11:W$11,"Payment"))&lt;=0,SUMIFS($C154:X154,$C$11:X$11,"Balance")=0,X154=0),AA$8&gt;=AA153),AA153,
IF(SUMIFS($C154:X154,$C$11:X$11,"Balance")=0, $D$993+SUM($B$8:AA$8)-SUMIFS($C154:W154,$C$11:W$11,"Payment"),
AA$8))</f>
        <v>0</v>
      </c>
      <c r="AA154" s="66">
        <f t="shared" si="32"/>
        <v>0</v>
      </c>
      <c r="AB154" s="47"/>
      <c r="AC154" s="66">
        <f>IF(OR(AND((AD153-$D$993-SUM($C$8:AD$8)+SUMIFS($C154:Z154,$C$11:Z$11,"Payment"))&lt;=0,SUMIFS($C154:AA154,$C$11:AA$11,"Balance")=0,AA154=0),AD$8&gt;=AD153),AD153,
IF(SUMIFS($C154:AA154,$C$11:AA$11,"Balance")=0, $D$993+SUM($B$8:AD$8)-SUMIFS($C154:Z154,$C$11:Z$11,"Payment"),
AD$8))</f>
        <v>0</v>
      </c>
      <c r="AD154" s="66">
        <f t="shared" si="33"/>
        <v>0</v>
      </c>
      <c r="AE154" s="47"/>
      <c r="AF154" s="66">
        <f>IF(OR(AND((AG153-$D$993-SUM($C$8:AG$8)+SUMIFS($C154:AC154,$C$11:AC$11,"Payment"))&lt;=0,SUMIFS($C154:AD154,$C$11:AD$11,"Balance")=0,AD154=0),AG$8&gt;=AG153),AG153,
IF(SUMIFS($C154:AD154,$C$11:AD$11,"Balance")=0, $D$993+SUM($B$8:AG$8)-SUMIFS($C154:AC154,$C$11:AC$11,"Payment"),
AG$8))</f>
        <v>0</v>
      </c>
      <c r="AG154" s="66">
        <f t="shared" si="34"/>
        <v>0</v>
      </c>
      <c r="AH154" s="47"/>
      <c r="AI154" s="66">
        <f>IF(OR(AND((AJ153-$D$993-SUM($C$8:AJ$8)+SUMIFS($C154:AF154,$C$11:AF$11,"Payment"))&lt;=0,SUMIFS($C154:AG154,$C$11:AG$11,"Balance")=0,AG154=0),AJ$8&gt;=AJ153),AJ153,
IF(SUMIFS($C154:AG154,$C$11:AG$11,"Balance")=0, $D$993+SUM($B$8:AJ$8)-SUMIFS($C154:AF154,$C$11:AF$11,"Payment"),
AJ$8))</f>
        <v>0</v>
      </c>
      <c r="AJ154" s="66">
        <f t="shared" si="35"/>
        <v>0</v>
      </c>
      <c r="AK154" s="67"/>
    </row>
    <row r="155" spans="1:37" s="49" customFormat="1" ht="15.6">
      <c r="A155" s="65">
        <v>144</v>
      </c>
      <c r="B155" s="66">
        <f>IF(OR(AND((C154-$D$993-SUM($C$8:C$8))&lt;=0),C$8&gt;=C154),C154, C$8+$D$993)</f>
        <v>0</v>
      </c>
      <c r="C155" s="66">
        <f t="shared" si="24"/>
        <v>0</v>
      </c>
      <c r="D155" s="67"/>
      <c r="E155" s="66">
        <f>IF(OR(AND((F154-$D$993-SUM($C$8:F$8)+SUMIFS(B155:$C155,B$11:$C$11,"Payment"))&lt;=0,SUMIFS($C155:C155,$C$11:C$11,"Balance")=0,C155=0),F$8&gt;=F154),F154,
IF(SUMIFS($C155:C155,$C$11:C$11,"Balance")=0, $D$993+SUM($B$8:F$8)-SUMIFS(B155:$C155,B$11:$C$11,"Payment"),
F$8))</f>
        <v>0</v>
      </c>
      <c r="F155" s="66">
        <f t="shared" si="25"/>
        <v>0</v>
      </c>
      <c r="G155" s="67"/>
      <c r="H155" s="66">
        <f>IF(OR(AND((I154-$D$993-SUM($C$8:I$8)+SUMIFS($C155:E155,$C$11:E$11,"Payment"))&lt;=0,SUMIFS($C155:F155,$C$11:F$11,"Balance")=0,F155=0),I$8&gt;=I154),I154,
IF(SUMIFS($C155:F155,$C$11:F$11,"Balance")=0, $D$993+SUM($B$8:I$8)-SUMIFS($C155:E155,$C$11:E$11,"Payment"),
I$8))</f>
        <v>0</v>
      </c>
      <c r="I155" s="66">
        <f t="shared" si="26"/>
        <v>0</v>
      </c>
      <c r="J155" s="47"/>
      <c r="K155" s="66">
        <f>IF(OR(AND((L154-$D$993-SUM($C$8:L$8)+SUMIFS($C155:H155,$C$11:H$11,"Payment"))&lt;=0,SUMIFS($C155:I155,$C$11:I$11,"Balance")=0,I155=0),L$8&gt;=L154),L154,
IF(SUMIFS($C155:I155,$C$11:I$11,"Balance")=0, $D$993+SUM($B$8:L$8)-SUMIFS($C155:H155,$C$11:H$11,"Payment"),
L$8))</f>
        <v>0</v>
      </c>
      <c r="L155" s="66">
        <f t="shared" si="27"/>
        <v>0</v>
      </c>
      <c r="M155" s="47"/>
      <c r="N155" s="66">
        <f>IF(OR(AND((O154-$D$993-SUM($C$8:O$8)+SUMIFS($C155:K155,$C$11:K$11,"Payment"))&lt;=0,SUMIFS($C155:L155,$C$11:L$11,"Balance")=0,L155=0),O$8&gt;=O154),O154,
IF(SUMIFS($C155:L155,$C$11:L$11,"Balance")=0, $D$993+SUM($B$8:O$8)-SUMIFS($C155:K155,$C$11:K$11,"Payment"),
O$8))</f>
        <v>0</v>
      </c>
      <c r="O155" s="66">
        <f t="shared" si="28"/>
        <v>0</v>
      </c>
      <c r="P155" s="47"/>
      <c r="Q155" s="66">
        <f>IF(OR(AND((R154-$D$993-SUM($C$8:R$8)+SUMIFS($C155:N155,$C$11:N$11,"Payment"))&lt;=0,SUMIFS($C155:O155,$C$11:O$11,"Balance")=0,O155=0),R$8&gt;=R154),R154,
IF(SUMIFS($C155:O155,$C$11:O$11,"Balance")=0, $D$993+SUM($B$8:R$8)-SUMIFS($C155:N155,$C$11:N$11,"Payment"),
R$8))</f>
        <v>0</v>
      </c>
      <c r="R155" s="66">
        <f t="shared" si="29"/>
        <v>0</v>
      </c>
      <c r="S155" s="47"/>
      <c r="T155" s="66">
        <f>IF(OR(AND((U154-$D$993-SUM($C$8:U$8)+SUMIFS($C155:Q155,$C$11:Q$11,"Payment"))&lt;=0,SUMIFS($C155:R155,$C$11:R$11,"Balance")=0,R155=0),U$8&gt;=U154),U154,
IF(SUMIFS($C155:R155,$C$11:R$11,"Balance")=0, $D$993+SUM($B$8:U$8)-SUMIFS($C155:Q155,$C$11:Q$11,"Payment"),
U$8))</f>
        <v>0</v>
      </c>
      <c r="U155" s="66">
        <f t="shared" si="30"/>
        <v>0</v>
      </c>
      <c r="V155" s="47"/>
      <c r="W155" s="66">
        <f>IF(OR(AND((X154-$D$993-SUM($C$8:X$8)+SUMIFS($C155:T155,$C$11:T$11,"Payment"))&lt;=0,SUMIFS($C155:U155,$C$11:U$11,"Balance")=0,U155=0),X$8&gt;=X154),X154,
IF(SUMIFS($C155:U155,$C$11:U$11,"Balance")=0, $D$993+SUM($B$8:X$8)-SUMIFS($C155:T155,$C$11:T$11,"Payment"),
X$8))</f>
        <v>0</v>
      </c>
      <c r="X155" s="66">
        <f t="shared" si="31"/>
        <v>0</v>
      </c>
      <c r="Y155" s="47"/>
      <c r="Z155" s="66">
        <f>IF(OR(AND((AA154-$D$993-SUM($C$8:AA$8)+SUMIFS($C155:W155,$C$11:W$11,"Payment"))&lt;=0,SUMIFS($C155:X155,$C$11:X$11,"Balance")=0,X155=0),AA$8&gt;=AA154),AA154,
IF(SUMIFS($C155:X155,$C$11:X$11,"Balance")=0, $D$993+SUM($B$8:AA$8)-SUMIFS($C155:W155,$C$11:W$11,"Payment"),
AA$8))</f>
        <v>0</v>
      </c>
      <c r="AA155" s="66">
        <f t="shared" si="32"/>
        <v>0</v>
      </c>
      <c r="AB155" s="47"/>
      <c r="AC155" s="66">
        <f>IF(OR(AND((AD154-$D$993-SUM($C$8:AD$8)+SUMIFS($C155:Z155,$C$11:Z$11,"Payment"))&lt;=0,SUMIFS($C155:AA155,$C$11:AA$11,"Balance")=0,AA155=0),AD$8&gt;=AD154),AD154,
IF(SUMIFS($C155:AA155,$C$11:AA$11,"Balance")=0, $D$993+SUM($B$8:AD$8)-SUMIFS($C155:Z155,$C$11:Z$11,"Payment"),
AD$8))</f>
        <v>0</v>
      </c>
      <c r="AD155" s="66">
        <f t="shared" si="33"/>
        <v>0</v>
      </c>
      <c r="AE155" s="47"/>
      <c r="AF155" s="66">
        <f>IF(OR(AND((AG154-$D$993-SUM($C$8:AG$8)+SUMIFS($C155:AC155,$C$11:AC$11,"Payment"))&lt;=0,SUMIFS($C155:AD155,$C$11:AD$11,"Balance")=0,AD155=0),AG$8&gt;=AG154),AG154,
IF(SUMIFS($C155:AD155,$C$11:AD$11,"Balance")=0, $D$993+SUM($B$8:AG$8)-SUMIFS($C155:AC155,$C$11:AC$11,"Payment"),
AG$8))</f>
        <v>0</v>
      </c>
      <c r="AG155" s="66">
        <f t="shared" si="34"/>
        <v>0</v>
      </c>
      <c r="AH155" s="47"/>
      <c r="AI155" s="66">
        <f>IF(OR(AND((AJ154-$D$993-SUM($C$8:AJ$8)+SUMIFS($C155:AF155,$C$11:AF$11,"Payment"))&lt;=0,SUMIFS($C155:AG155,$C$11:AG$11,"Balance")=0,AG155=0),AJ$8&gt;=AJ154),AJ154,
IF(SUMIFS($C155:AG155,$C$11:AG$11,"Balance")=0, $D$993+SUM($B$8:AJ$8)-SUMIFS($C155:AF155,$C$11:AF$11,"Payment"),
AJ$8))</f>
        <v>0</v>
      </c>
      <c r="AJ155" s="66">
        <f t="shared" si="35"/>
        <v>0</v>
      </c>
      <c r="AK155" s="67"/>
    </row>
    <row r="156" spans="1:37" s="49" customFormat="1" ht="15.6">
      <c r="A156" s="65">
        <v>145</v>
      </c>
      <c r="B156" s="66">
        <f>IF(OR(AND((C155-$D$993-SUM($C$8:C$8))&lt;=0),C$8&gt;=C155),C155, C$8+$D$993)</f>
        <v>0</v>
      </c>
      <c r="C156" s="66">
        <f t="shared" si="24"/>
        <v>0</v>
      </c>
      <c r="D156" s="67"/>
      <c r="E156" s="66">
        <f>IF(OR(AND((F155-$D$993-SUM($C$8:F$8)+SUMIFS(B156:$C156,B$11:$C$11,"Payment"))&lt;=0,SUMIFS($C156:C156,$C$11:C$11,"Balance")=0,C156=0),F$8&gt;=F155),F155,
IF(SUMIFS($C156:C156,$C$11:C$11,"Balance")=0, $D$993+SUM($B$8:F$8)-SUMIFS(B156:$C156,B$11:$C$11,"Payment"),
F$8))</f>
        <v>0</v>
      </c>
      <c r="F156" s="66">
        <f t="shared" si="25"/>
        <v>0</v>
      </c>
      <c r="G156" s="67"/>
      <c r="H156" s="66">
        <f>IF(OR(AND((I155-$D$993-SUM($C$8:I$8)+SUMIFS($C156:E156,$C$11:E$11,"Payment"))&lt;=0,SUMIFS($C156:F156,$C$11:F$11,"Balance")=0,F156=0),I$8&gt;=I155),I155,
IF(SUMIFS($C156:F156,$C$11:F$11,"Balance")=0, $D$993+SUM($B$8:I$8)-SUMIFS($C156:E156,$C$11:E$11,"Payment"),
I$8))</f>
        <v>0</v>
      </c>
      <c r="I156" s="66">
        <f t="shared" si="26"/>
        <v>0</v>
      </c>
      <c r="J156" s="47"/>
      <c r="K156" s="66">
        <f>IF(OR(AND((L155-$D$993-SUM($C$8:L$8)+SUMIFS($C156:H156,$C$11:H$11,"Payment"))&lt;=0,SUMIFS($C156:I156,$C$11:I$11,"Balance")=0,I156=0),L$8&gt;=L155),L155,
IF(SUMIFS($C156:I156,$C$11:I$11,"Balance")=0, $D$993+SUM($B$8:L$8)-SUMIFS($C156:H156,$C$11:H$11,"Payment"),
L$8))</f>
        <v>0</v>
      </c>
      <c r="L156" s="66">
        <f t="shared" si="27"/>
        <v>0</v>
      </c>
      <c r="M156" s="47"/>
      <c r="N156" s="66">
        <f>IF(OR(AND((O155-$D$993-SUM($C$8:O$8)+SUMIFS($C156:K156,$C$11:K$11,"Payment"))&lt;=0,SUMIFS($C156:L156,$C$11:L$11,"Balance")=0,L156=0),O$8&gt;=O155),O155,
IF(SUMIFS($C156:L156,$C$11:L$11,"Balance")=0, $D$993+SUM($B$8:O$8)-SUMIFS($C156:K156,$C$11:K$11,"Payment"),
O$8))</f>
        <v>0</v>
      </c>
      <c r="O156" s="66">
        <f t="shared" si="28"/>
        <v>0</v>
      </c>
      <c r="P156" s="47"/>
      <c r="Q156" s="66">
        <f>IF(OR(AND((R155-$D$993-SUM($C$8:R$8)+SUMIFS($C156:N156,$C$11:N$11,"Payment"))&lt;=0,SUMIFS($C156:O156,$C$11:O$11,"Balance")=0,O156=0),R$8&gt;=R155),R155,
IF(SUMIFS($C156:O156,$C$11:O$11,"Balance")=0, $D$993+SUM($B$8:R$8)-SUMIFS($C156:N156,$C$11:N$11,"Payment"),
R$8))</f>
        <v>0</v>
      </c>
      <c r="R156" s="66">
        <f t="shared" si="29"/>
        <v>0</v>
      </c>
      <c r="S156" s="47"/>
      <c r="T156" s="66">
        <f>IF(OR(AND((U155-$D$993-SUM($C$8:U$8)+SUMIFS($C156:Q156,$C$11:Q$11,"Payment"))&lt;=0,SUMIFS($C156:R156,$C$11:R$11,"Balance")=0,R156=0),U$8&gt;=U155),U155,
IF(SUMIFS($C156:R156,$C$11:R$11,"Balance")=0, $D$993+SUM($B$8:U$8)-SUMIFS($C156:Q156,$C$11:Q$11,"Payment"),
U$8))</f>
        <v>0</v>
      </c>
      <c r="U156" s="66">
        <f t="shared" si="30"/>
        <v>0</v>
      </c>
      <c r="V156" s="47"/>
      <c r="W156" s="66">
        <f>IF(OR(AND((X155-$D$993-SUM($C$8:X$8)+SUMIFS($C156:T156,$C$11:T$11,"Payment"))&lt;=0,SUMIFS($C156:U156,$C$11:U$11,"Balance")=0,U156=0),X$8&gt;=X155),X155,
IF(SUMIFS($C156:U156,$C$11:U$11,"Balance")=0, $D$993+SUM($B$8:X$8)-SUMIFS($C156:T156,$C$11:T$11,"Payment"),
X$8))</f>
        <v>0</v>
      </c>
      <c r="X156" s="66">
        <f t="shared" si="31"/>
        <v>0</v>
      </c>
      <c r="Y156" s="47"/>
      <c r="Z156" s="66">
        <f>IF(OR(AND((AA155-$D$993-SUM($C$8:AA$8)+SUMIFS($C156:W156,$C$11:W$11,"Payment"))&lt;=0,SUMIFS($C156:X156,$C$11:X$11,"Balance")=0,X156=0),AA$8&gt;=AA155),AA155,
IF(SUMIFS($C156:X156,$C$11:X$11,"Balance")=0, $D$993+SUM($B$8:AA$8)-SUMIFS($C156:W156,$C$11:W$11,"Payment"),
AA$8))</f>
        <v>0</v>
      </c>
      <c r="AA156" s="66">
        <f t="shared" si="32"/>
        <v>0</v>
      </c>
      <c r="AB156" s="47"/>
      <c r="AC156" s="66">
        <f>IF(OR(AND((AD155-$D$993-SUM($C$8:AD$8)+SUMIFS($C156:Z156,$C$11:Z$11,"Payment"))&lt;=0,SUMIFS($C156:AA156,$C$11:AA$11,"Balance")=0,AA156=0),AD$8&gt;=AD155),AD155,
IF(SUMIFS($C156:AA156,$C$11:AA$11,"Balance")=0, $D$993+SUM($B$8:AD$8)-SUMIFS($C156:Z156,$C$11:Z$11,"Payment"),
AD$8))</f>
        <v>0</v>
      </c>
      <c r="AD156" s="66">
        <f t="shared" si="33"/>
        <v>0</v>
      </c>
      <c r="AE156" s="47"/>
      <c r="AF156" s="66">
        <f>IF(OR(AND((AG155-$D$993-SUM($C$8:AG$8)+SUMIFS($C156:AC156,$C$11:AC$11,"Payment"))&lt;=0,SUMIFS($C156:AD156,$C$11:AD$11,"Balance")=0,AD156=0),AG$8&gt;=AG155),AG155,
IF(SUMIFS($C156:AD156,$C$11:AD$11,"Balance")=0, $D$993+SUM($B$8:AG$8)-SUMIFS($C156:AC156,$C$11:AC$11,"Payment"),
AG$8))</f>
        <v>0</v>
      </c>
      <c r="AG156" s="66">
        <f t="shared" si="34"/>
        <v>0</v>
      </c>
      <c r="AH156" s="47"/>
      <c r="AI156" s="66">
        <f>IF(OR(AND((AJ155-$D$993-SUM($C$8:AJ$8)+SUMIFS($C156:AF156,$C$11:AF$11,"Payment"))&lt;=0,SUMIFS($C156:AG156,$C$11:AG$11,"Balance")=0,AG156=0),AJ$8&gt;=AJ155),AJ155,
IF(SUMIFS($C156:AG156,$C$11:AG$11,"Balance")=0, $D$993+SUM($B$8:AJ$8)-SUMIFS($C156:AF156,$C$11:AF$11,"Payment"),
AJ$8))</f>
        <v>0</v>
      </c>
      <c r="AJ156" s="66">
        <f t="shared" si="35"/>
        <v>0</v>
      </c>
      <c r="AK156" s="67"/>
    </row>
    <row r="157" spans="1:37" s="49" customFormat="1" ht="15.6">
      <c r="A157" s="65">
        <v>146</v>
      </c>
      <c r="B157" s="66">
        <f>IF(OR(AND((C156-$D$993-SUM($C$8:C$8))&lt;=0),C$8&gt;=C156),C156, C$8+$D$993)</f>
        <v>0</v>
      </c>
      <c r="C157" s="66">
        <f t="shared" si="24"/>
        <v>0</v>
      </c>
      <c r="D157" s="67"/>
      <c r="E157" s="66">
        <f>IF(OR(AND((F156-$D$993-SUM($C$8:F$8)+SUMIFS(B157:$C157,B$11:$C$11,"Payment"))&lt;=0,SUMIFS($C157:C157,$C$11:C$11,"Balance")=0,C157=0),F$8&gt;=F156),F156,
IF(SUMIFS($C157:C157,$C$11:C$11,"Balance")=0, $D$993+SUM($B$8:F$8)-SUMIFS(B157:$C157,B$11:$C$11,"Payment"),
F$8))</f>
        <v>0</v>
      </c>
      <c r="F157" s="66">
        <f t="shared" si="25"/>
        <v>0</v>
      </c>
      <c r="G157" s="67"/>
      <c r="H157" s="66">
        <f>IF(OR(AND((I156-$D$993-SUM($C$8:I$8)+SUMIFS($C157:E157,$C$11:E$11,"Payment"))&lt;=0,SUMIFS($C157:F157,$C$11:F$11,"Balance")=0,F157=0),I$8&gt;=I156),I156,
IF(SUMIFS($C157:F157,$C$11:F$11,"Balance")=0, $D$993+SUM($B$8:I$8)-SUMIFS($C157:E157,$C$11:E$11,"Payment"),
I$8))</f>
        <v>0</v>
      </c>
      <c r="I157" s="66">
        <f t="shared" si="26"/>
        <v>0</v>
      </c>
      <c r="J157" s="47"/>
      <c r="K157" s="66">
        <f>IF(OR(AND((L156-$D$993-SUM($C$8:L$8)+SUMIFS($C157:H157,$C$11:H$11,"Payment"))&lt;=0,SUMIFS($C157:I157,$C$11:I$11,"Balance")=0,I157=0),L$8&gt;=L156),L156,
IF(SUMIFS($C157:I157,$C$11:I$11,"Balance")=0, $D$993+SUM($B$8:L$8)-SUMIFS($C157:H157,$C$11:H$11,"Payment"),
L$8))</f>
        <v>0</v>
      </c>
      <c r="L157" s="66">
        <f t="shared" si="27"/>
        <v>0</v>
      </c>
      <c r="M157" s="47"/>
      <c r="N157" s="66">
        <f>IF(OR(AND((O156-$D$993-SUM($C$8:O$8)+SUMIFS($C157:K157,$C$11:K$11,"Payment"))&lt;=0,SUMIFS($C157:L157,$C$11:L$11,"Balance")=0,L157=0),O$8&gt;=O156),O156,
IF(SUMIFS($C157:L157,$C$11:L$11,"Balance")=0, $D$993+SUM($B$8:O$8)-SUMIFS($C157:K157,$C$11:K$11,"Payment"),
O$8))</f>
        <v>0</v>
      </c>
      <c r="O157" s="66">
        <f t="shared" si="28"/>
        <v>0</v>
      </c>
      <c r="P157" s="47"/>
      <c r="Q157" s="66">
        <f>IF(OR(AND((R156-$D$993-SUM($C$8:R$8)+SUMIFS($C157:N157,$C$11:N$11,"Payment"))&lt;=0,SUMIFS($C157:O157,$C$11:O$11,"Balance")=0,O157=0),R$8&gt;=R156),R156,
IF(SUMIFS($C157:O157,$C$11:O$11,"Balance")=0, $D$993+SUM($B$8:R$8)-SUMIFS($C157:N157,$C$11:N$11,"Payment"),
R$8))</f>
        <v>0</v>
      </c>
      <c r="R157" s="66">
        <f t="shared" si="29"/>
        <v>0</v>
      </c>
      <c r="S157" s="47"/>
      <c r="T157" s="66">
        <f>IF(OR(AND((U156-$D$993-SUM($C$8:U$8)+SUMIFS($C157:Q157,$C$11:Q$11,"Payment"))&lt;=0,SUMIFS($C157:R157,$C$11:R$11,"Balance")=0,R157=0),U$8&gt;=U156),U156,
IF(SUMIFS($C157:R157,$C$11:R$11,"Balance")=0, $D$993+SUM($B$8:U$8)-SUMIFS($C157:Q157,$C$11:Q$11,"Payment"),
U$8))</f>
        <v>0</v>
      </c>
      <c r="U157" s="66">
        <f t="shared" si="30"/>
        <v>0</v>
      </c>
      <c r="V157" s="47"/>
      <c r="W157" s="66">
        <f>IF(OR(AND((X156-$D$993-SUM($C$8:X$8)+SUMIFS($C157:T157,$C$11:T$11,"Payment"))&lt;=0,SUMIFS($C157:U157,$C$11:U$11,"Balance")=0,U157=0),X$8&gt;=X156),X156,
IF(SUMIFS($C157:U157,$C$11:U$11,"Balance")=0, $D$993+SUM($B$8:X$8)-SUMIFS($C157:T157,$C$11:T$11,"Payment"),
X$8))</f>
        <v>0</v>
      </c>
      <c r="X157" s="66">
        <f t="shared" si="31"/>
        <v>0</v>
      </c>
      <c r="Y157" s="47"/>
      <c r="Z157" s="66">
        <f>IF(OR(AND((AA156-$D$993-SUM($C$8:AA$8)+SUMIFS($C157:W157,$C$11:W$11,"Payment"))&lt;=0,SUMIFS($C157:X157,$C$11:X$11,"Balance")=0,X157=0),AA$8&gt;=AA156),AA156,
IF(SUMIFS($C157:X157,$C$11:X$11,"Balance")=0, $D$993+SUM($B$8:AA$8)-SUMIFS($C157:W157,$C$11:W$11,"Payment"),
AA$8))</f>
        <v>0</v>
      </c>
      <c r="AA157" s="66">
        <f t="shared" si="32"/>
        <v>0</v>
      </c>
      <c r="AB157" s="47"/>
      <c r="AC157" s="66">
        <f>IF(OR(AND((AD156-$D$993-SUM($C$8:AD$8)+SUMIFS($C157:Z157,$C$11:Z$11,"Payment"))&lt;=0,SUMIFS($C157:AA157,$C$11:AA$11,"Balance")=0,AA157=0),AD$8&gt;=AD156),AD156,
IF(SUMIFS($C157:AA157,$C$11:AA$11,"Balance")=0, $D$993+SUM($B$8:AD$8)-SUMIFS($C157:Z157,$C$11:Z$11,"Payment"),
AD$8))</f>
        <v>0</v>
      </c>
      <c r="AD157" s="66">
        <f t="shared" si="33"/>
        <v>0</v>
      </c>
      <c r="AE157" s="47"/>
      <c r="AF157" s="66">
        <f>IF(OR(AND((AG156-$D$993-SUM($C$8:AG$8)+SUMIFS($C157:AC157,$C$11:AC$11,"Payment"))&lt;=0,SUMIFS($C157:AD157,$C$11:AD$11,"Balance")=0,AD157=0),AG$8&gt;=AG156),AG156,
IF(SUMIFS($C157:AD157,$C$11:AD$11,"Balance")=0, $D$993+SUM($B$8:AG$8)-SUMIFS($C157:AC157,$C$11:AC$11,"Payment"),
AG$8))</f>
        <v>0</v>
      </c>
      <c r="AG157" s="66">
        <f t="shared" si="34"/>
        <v>0</v>
      </c>
      <c r="AH157" s="47"/>
      <c r="AI157" s="66">
        <f>IF(OR(AND((AJ156-$D$993-SUM($C$8:AJ$8)+SUMIFS($C157:AF157,$C$11:AF$11,"Payment"))&lt;=0,SUMIFS($C157:AG157,$C$11:AG$11,"Balance")=0,AG157=0),AJ$8&gt;=AJ156),AJ156,
IF(SUMIFS($C157:AG157,$C$11:AG$11,"Balance")=0, $D$993+SUM($B$8:AJ$8)-SUMIFS($C157:AF157,$C$11:AF$11,"Payment"),
AJ$8))</f>
        <v>0</v>
      </c>
      <c r="AJ157" s="66">
        <f t="shared" si="35"/>
        <v>0</v>
      </c>
      <c r="AK157" s="67"/>
    </row>
    <row r="158" spans="1:37" s="49" customFormat="1" ht="15.6">
      <c r="A158" s="65">
        <v>147</v>
      </c>
      <c r="B158" s="66">
        <f>IF(OR(AND((C157-$D$993-SUM($C$8:C$8))&lt;=0),C$8&gt;=C157),C157, C$8+$D$993)</f>
        <v>0</v>
      </c>
      <c r="C158" s="66">
        <f t="shared" si="24"/>
        <v>0</v>
      </c>
      <c r="D158" s="67"/>
      <c r="E158" s="66">
        <f>IF(OR(AND((F157-$D$993-SUM($C$8:F$8)+SUMIFS(B158:$C158,B$11:$C$11,"Payment"))&lt;=0,SUMIFS($C158:C158,$C$11:C$11,"Balance")=0,C158=0),F$8&gt;=F157),F157,
IF(SUMIFS($C158:C158,$C$11:C$11,"Balance")=0, $D$993+SUM($B$8:F$8)-SUMIFS(B158:$C158,B$11:$C$11,"Payment"),
F$8))</f>
        <v>0</v>
      </c>
      <c r="F158" s="66">
        <f t="shared" si="25"/>
        <v>0</v>
      </c>
      <c r="G158" s="67"/>
      <c r="H158" s="66">
        <f>IF(OR(AND((I157-$D$993-SUM($C$8:I$8)+SUMIFS($C158:E158,$C$11:E$11,"Payment"))&lt;=0,SUMIFS($C158:F158,$C$11:F$11,"Balance")=0,F158=0),I$8&gt;=I157),I157,
IF(SUMIFS($C158:F158,$C$11:F$11,"Balance")=0, $D$993+SUM($B$8:I$8)-SUMIFS($C158:E158,$C$11:E$11,"Payment"),
I$8))</f>
        <v>0</v>
      </c>
      <c r="I158" s="66">
        <f t="shared" si="26"/>
        <v>0</v>
      </c>
      <c r="J158" s="47"/>
      <c r="K158" s="66">
        <f>IF(OR(AND((L157-$D$993-SUM($C$8:L$8)+SUMIFS($C158:H158,$C$11:H$11,"Payment"))&lt;=0,SUMIFS($C158:I158,$C$11:I$11,"Balance")=0,I158=0),L$8&gt;=L157),L157,
IF(SUMIFS($C158:I158,$C$11:I$11,"Balance")=0, $D$993+SUM($B$8:L$8)-SUMIFS($C158:H158,$C$11:H$11,"Payment"),
L$8))</f>
        <v>0</v>
      </c>
      <c r="L158" s="66">
        <f t="shared" si="27"/>
        <v>0</v>
      </c>
      <c r="M158" s="47"/>
      <c r="N158" s="66">
        <f>IF(OR(AND((O157-$D$993-SUM($C$8:O$8)+SUMIFS($C158:K158,$C$11:K$11,"Payment"))&lt;=0,SUMIFS($C158:L158,$C$11:L$11,"Balance")=0,L158=0),O$8&gt;=O157),O157,
IF(SUMIFS($C158:L158,$C$11:L$11,"Balance")=0, $D$993+SUM($B$8:O$8)-SUMIFS($C158:K158,$C$11:K$11,"Payment"),
O$8))</f>
        <v>0</v>
      </c>
      <c r="O158" s="66">
        <f t="shared" si="28"/>
        <v>0</v>
      </c>
      <c r="P158" s="47"/>
      <c r="Q158" s="66">
        <f>IF(OR(AND((R157-$D$993-SUM($C$8:R$8)+SUMIFS($C158:N158,$C$11:N$11,"Payment"))&lt;=0,SUMIFS($C158:O158,$C$11:O$11,"Balance")=0,O158=0),R$8&gt;=R157),R157,
IF(SUMIFS($C158:O158,$C$11:O$11,"Balance")=0, $D$993+SUM($B$8:R$8)-SUMIFS($C158:N158,$C$11:N$11,"Payment"),
R$8))</f>
        <v>0</v>
      </c>
      <c r="R158" s="66">
        <f t="shared" si="29"/>
        <v>0</v>
      </c>
      <c r="S158" s="47"/>
      <c r="T158" s="66">
        <f>IF(OR(AND((U157-$D$993-SUM($C$8:U$8)+SUMIFS($C158:Q158,$C$11:Q$11,"Payment"))&lt;=0,SUMIFS($C158:R158,$C$11:R$11,"Balance")=0,R158=0),U$8&gt;=U157),U157,
IF(SUMIFS($C158:R158,$C$11:R$11,"Balance")=0, $D$993+SUM($B$8:U$8)-SUMIFS($C158:Q158,$C$11:Q$11,"Payment"),
U$8))</f>
        <v>0</v>
      </c>
      <c r="U158" s="66">
        <f t="shared" si="30"/>
        <v>0</v>
      </c>
      <c r="V158" s="47"/>
      <c r="W158" s="66">
        <f>IF(OR(AND((X157-$D$993-SUM($C$8:X$8)+SUMIFS($C158:T158,$C$11:T$11,"Payment"))&lt;=0,SUMIFS($C158:U158,$C$11:U$11,"Balance")=0,U158=0),X$8&gt;=X157),X157,
IF(SUMIFS($C158:U158,$C$11:U$11,"Balance")=0, $D$993+SUM($B$8:X$8)-SUMIFS($C158:T158,$C$11:T$11,"Payment"),
X$8))</f>
        <v>0</v>
      </c>
      <c r="X158" s="66">
        <f t="shared" si="31"/>
        <v>0</v>
      </c>
      <c r="Y158" s="47"/>
      <c r="Z158" s="66">
        <f>IF(OR(AND((AA157-$D$993-SUM($C$8:AA$8)+SUMIFS($C158:W158,$C$11:W$11,"Payment"))&lt;=0,SUMIFS($C158:X158,$C$11:X$11,"Balance")=0,X158=0),AA$8&gt;=AA157),AA157,
IF(SUMIFS($C158:X158,$C$11:X$11,"Balance")=0, $D$993+SUM($B$8:AA$8)-SUMIFS($C158:W158,$C$11:W$11,"Payment"),
AA$8))</f>
        <v>0</v>
      </c>
      <c r="AA158" s="66">
        <f t="shared" si="32"/>
        <v>0</v>
      </c>
      <c r="AB158" s="47"/>
      <c r="AC158" s="66">
        <f>IF(OR(AND((AD157-$D$993-SUM($C$8:AD$8)+SUMIFS($C158:Z158,$C$11:Z$11,"Payment"))&lt;=0,SUMIFS($C158:AA158,$C$11:AA$11,"Balance")=0,AA158=0),AD$8&gt;=AD157),AD157,
IF(SUMIFS($C158:AA158,$C$11:AA$11,"Balance")=0, $D$993+SUM($B$8:AD$8)-SUMIFS($C158:Z158,$C$11:Z$11,"Payment"),
AD$8))</f>
        <v>0</v>
      </c>
      <c r="AD158" s="66">
        <f t="shared" si="33"/>
        <v>0</v>
      </c>
      <c r="AE158" s="47"/>
      <c r="AF158" s="66">
        <f>IF(OR(AND((AG157-$D$993-SUM($C$8:AG$8)+SUMIFS($C158:AC158,$C$11:AC$11,"Payment"))&lt;=0,SUMIFS($C158:AD158,$C$11:AD$11,"Balance")=0,AD158=0),AG$8&gt;=AG157),AG157,
IF(SUMIFS($C158:AD158,$C$11:AD$11,"Balance")=0, $D$993+SUM($B$8:AG$8)-SUMIFS($C158:AC158,$C$11:AC$11,"Payment"),
AG$8))</f>
        <v>0</v>
      </c>
      <c r="AG158" s="66">
        <f t="shared" si="34"/>
        <v>0</v>
      </c>
      <c r="AH158" s="47"/>
      <c r="AI158" s="66">
        <f>IF(OR(AND((AJ157-$D$993-SUM($C$8:AJ$8)+SUMIFS($C158:AF158,$C$11:AF$11,"Payment"))&lt;=0,SUMIFS($C158:AG158,$C$11:AG$11,"Balance")=0,AG158=0),AJ$8&gt;=AJ157),AJ157,
IF(SUMIFS($C158:AG158,$C$11:AG$11,"Balance")=0, $D$993+SUM($B$8:AJ$8)-SUMIFS($C158:AF158,$C$11:AF$11,"Payment"),
AJ$8))</f>
        <v>0</v>
      </c>
      <c r="AJ158" s="66">
        <f t="shared" si="35"/>
        <v>0</v>
      </c>
      <c r="AK158" s="67"/>
    </row>
    <row r="159" spans="1:37" s="49" customFormat="1" ht="15.6">
      <c r="A159" s="65">
        <v>148</v>
      </c>
      <c r="B159" s="66">
        <f>IF(OR(AND((C158-$D$993-SUM($C$8:C$8))&lt;=0),C$8&gt;=C158),C158, C$8+$D$993)</f>
        <v>0</v>
      </c>
      <c r="C159" s="66">
        <f t="shared" si="24"/>
        <v>0</v>
      </c>
      <c r="D159" s="67"/>
      <c r="E159" s="66">
        <f>IF(OR(AND((F158-$D$993-SUM($C$8:F$8)+SUMIFS(B159:$C159,B$11:$C$11,"Payment"))&lt;=0,SUMIFS($C159:C159,$C$11:C$11,"Balance")=0,C159=0),F$8&gt;=F158),F158,
IF(SUMIFS($C159:C159,$C$11:C$11,"Balance")=0, $D$993+SUM($B$8:F$8)-SUMIFS(B159:$C159,B$11:$C$11,"Payment"),
F$8))</f>
        <v>0</v>
      </c>
      <c r="F159" s="66">
        <f t="shared" si="25"/>
        <v>0</v>
      </c>
      <c r="G159" s="67"/>
      <c r="H159" s="66">
        <f>IF(OR(AND((I158-$D$993-SUM($C$8:I$8)+SUMIFS($C159:E159,$C$11:E$11,"Payment"))&lt;=0,SUMIFS($C159:F159,$C$11:F$11,"Balance")=0,F159=0),I$8&gt;=I158),I158,
IF(SUMIFS($C159:F159,$C$11:F$11,"Balance")=0, $D$993+SUM($B$8:I$8)-SUMIFS($C159:E159,$C$11:E$11,"Payment"),
I$8))</f>
        <v>0</v>
      </c>
      <c r="I159" s="66">
        <f t="shared" si="26"/>
        <v>0</v>
      </c>
      <c r="J159" s="47"/>
      <c r="K159" s="66">
        <f>IF(OR(AND((L158-$D$993-SUM($C$8:L$8)+SUMIFS($C159:H159,$C$11:H$11,"Payment"))&lt;=0,SUMIFS($C159:I159,$C$11:I$11,"Balance")=0,I159=0),L$8&gt;=L158),L158,
IF(SUMIFS($C159:I159,$C$11:I$11,"Balance")=0, $D$993+SUM($B$8:L$8)-SUMIFS($C159:H159,$C$11:H$11,"Payment"),
L$8))</f>
        <v>0</v>
      </c>
      <c r="L159" s="66">
        <f t="shared" si="27"/>
        <v>0</v>
      </c>
      <c r="M159" s="47"/>
      <c r="N159" s="66">
        <f>IF(OR(AND((O158-$D$993-SUM($C$8:O$8)+SUMIFS($C159:K159,$C$11:K$11,"Payment"))&lt;=0,SUMIFS($C159:L159,$C$11:L$11,"Balance")=0,L159=0),O$8&gt;=O158),O158,
IF(SUMIFS($C159:L159,$C$11:L$11,"Balance")=0, $D$993+SUM($B$8:O$8)-SUMIFS($C159:K159,$C$11:K$11,"Payment"),
O$8))</f>
        <v>0</v>
      </c>
      <c r="O159" s="66">
        <f t="shared" si="28"/>
        <v>0</v>
      </c>
      <c r="P159" s="47"/>
      <c r="Q159" s="66">
        <f>IF(OR(AND((R158-$D$993-SUM($C$8:R$8)+SUMIFS($C159:N159,$C$11:N$11,"Payment"))&lt;=0,SUMIFS($C159:O159,$C$11:O$11,"Balance")=0,O159=0),R$8&gt;=R158),R158,
IF(SUMIFS($C159:O159,$C$11:O$11,"Balance")=0, $D$993+SUM($B$8:R$8)-SUMIFS($C159:N159,$C$11:N$11,"Payment"),
R$8))</f>
        <v>0</v>
      </c>
      <c r="R159" s="66">
        <f t="shared" si="29"/>
        <v>0</v>
      </c>
      <c r="S159" s="47"/>
      <c r="T159" s="66">
        <f>IF(OR(AND((U158-$D$993-SUM($C$8:U$8)+SUMIFS($C159:Q159,$C$11:Q$11,"Payment"))&lt;=0,SUMIFS($C159:R159,$C$11:R$11,"Balance")=0,R159=0),U$8&gt;=U158),U158,
IF(SUMIFS($C159:R159,$C$11:R$11,"Balance")=0, $D$993+SUM($B$8:U$8)-SUMIFS($C159:Q159,$C$11:Q$11,"Payment"),
U$8))</f>
        <v>0</v>
      </c>
      <c r="U159" s="66">
        <f t="shared" si="30"/>
        <v>0</v>
      </c>
      <c r="V159" s="47"/>
      <c r="W159" s="66">
        <f>IF(OR(AND((X158-$D$993-SUM($C$8:X$8)+SUMIFS($C159:T159,$C$11:T$11,"Payment"))&lt;=0,SUMIFS($C159:U159,$C$11:U$11,"Balance")=0,U159=0),X$8&gt;=X158),X158,
IF(SUMIFS($C159:U159,$C$11:U$11,"Balance")=0, $D$993+SUM($B$8:X$8)-SUMIFS($C159:T159,$C$11:T$11,"Payment"),
X$8))</f>
        <v>0</v>
      </c>
      <c r="X159" s="66">
        <f t="shared" si="31"/>
        <v>0</v>
      </c>
      <c r="Y159" s="47"/>
      <c r="Z159" s="66">
        <f>IF(OR(AND((AA158-$D$993-SUM($C$8:AA$8)+SUMIFS($C159:W159,$C$11:W$11,"Payment"))&lt;=0,SUMIFS($C159:X159,$C$11:X$11,"Balance")=0,X159=0),AA$8&gt;=AA158),AA158,
IF(SUMIFS($C159:X159,$C$11:X$11,"Balance")=0, $D$993+SUM($B$8:AA$8)-SUMIFS($C159:W159,$C$11:W$11,"Payment"),
AA$8))</f>
        <v>0</v>
      </c>
      <c r="AA159" s="66">
        <f t="shared" si="32"/>
        <v>0</v>
      </c>
      <c r="AB159" s="47"/>
      <c r="AC159" s="66">
        <f>IF(OR(AND((AD158-$D$993-SUM($C$8:AD$8)+SUMIFS($C159:Z159,$C$11:Z$11,"Payment"))&lt;=0,SUMIFS($C159:AA159,$C$11:AA$11,"Balance")=0,AA159=0),AD$8&gt;=AD158),AD158,
IF(SUMIFS($C159:AA159,$C$11:AA$11,"Balance")=0, $D$993+SUM($B$8:AD$8)-SUMIFS($C159:Z159,$C$11:Z$11,"Payment"),
AD$8))</f>
        <v>0</v>
      </c>
      <c r="AD159" s="66">
        <f t="shared" si="33"/>
        <v>0</v>
      </c>
      <c r="AE159" s="47"/>
      <c r="AF159" s="66">
        <f>IF(OR(AND((AG158-$D$993-SUM($C$8:AG$8)+SUMIFS($C159:AC159,$C$11:AC$11,"Payment"))&lt;=0,SUMIFS($C159:AD159,$C$11:AD$11,"Balance")=0,AD159=0),AG$8&gt;=AG158),AG158,
IF(SUMIFS($C159:AD159,$C$11:AD$11,"Balance")=0, $D$993+SUM($B$8:AG$8)-SUMIFS($C159:AC159,$C$11:AC$11,"Payment"),
AG$8))</f>
        <v>0</v>
      </c>
      <c r="AG159" s="66">
        <f t="shared" si="34"/>
        <v>0</v>
      </c>
      <c r="AH159" s="47"/>
      <c r="AI159" s="66">
        <f>IF(OR(AND((AJ158-$D$993-SUM($C$8:AJ$8)+SUMIFS($C159:AF159,$C$11:AF$11,"Payment"))&lt;=0,SUMIFS($C159:AG159,$C$11:AG$11,"Balance")=0,AG159=0),AJ$8&gt;=AJ158),AJ158,
IF(SUMIFS($C159:AG159,$C$11:AG$11,"Balance")=0, $D$993+SUM($B$8:AJ$8)-SUMIFS($C159:AF159,$C$11:AF$11,"Payment"),
AJ$8))</f>
        <v>0</v>
      </c>
      <c r="AJ159" s="66">
        <f t="shared" si="35"/>
        <v>0</v>
      </c>
      <c r="AK159" s="67"/>
    </row>
    <row r="160" spans="1:37" s="49" customFormat="1" ht="15.6">
      <c r="A160" s="65">
        <v>149</v>
      </c>
      <c r="B160" s="66">
        <f>IF(OR(AND((C159-$D$993-SUM($C$8:C$8))&lt;=0),C$8&gt;=C159),C159, C$8+$D$993)</f>
        <v>0</v>
      </c>
      <c r="C160" s="66">
        <f t="shared" si="24"/>
        <v>0</v>
      </c>
      <c r="D160" s="67"/>
      <c r="E160" s="66">
        <f>IF(OR(AND((F159-$D$993-SUM($C$8:F$8)+SUMIFS(B160:$C160,B$11:$C$11,"Payment"))&lt;=0,SUMIFS($C160:C160,$C$11:C$11,"Balance")=0,C160=0),F$8&gt;=F159),F159,
IF(SUMIFS($C160:C160,$C$11:C$11,"Balance")=0, $D$993+SUM($B$8:F$8)-SUMIFS(B160:$C160,B$11:$C$11,"Payment"),
F$8))</f>
        <v>0</v>
      </c>
      <c r="F160" s="66">
        <f t="shared" si="25"/>
        <v>0</v>
      </c>
      <c r="G160" s="67"/>
      <c r="H160" s="66">
        <f>IF(OR(AND((I159-$D$993-SUM($C$8:I$8)+SUMIFS($C160:E160,$C$11:E$11,"Payment"))&lt;=0,SUMIFS($C160:F160,$C$11:F$11,"Balance")=0,F160=0),I$8&gt;=I159),I159,
IF(SUMIFS($C160:F160,$C$11:F$11,"Balance")=0, $D$993+SUM($B$8:I$8)-SUMIFS($C160:E160,$C$11:E$11,"Payment"),
I$8))</f>
        <v>0</v>
      </c>
      <c r="I160" s="66">
        <f t="shared" si="26"/>
        <v>0</v>
      </c>
      <c r="J160" s="47"/>
      <c r="K160" s="66">
        <f>IF(OR(AND((L159-$D$993-SUM($C$8:L$8)+SUMIFS($C160:H160,$C$11:H$11,"Payment"))&lt;=0,SUMIFS($C160:I160,$C$11:I$11,"Balance")=0,I160=0),L$8&gt;=L159),L159,
IF(SUMIFS($C160:I160,$C$11:I$11,"Balance")=0, $D$993+SUM($B$8:L$8)-SUMIFS($C160:H160,$C$11:H$11,"Payment"),
L$8))</f>
        <v>0</v>
      </c>
      <c r="L160" s="66">
        <f t="shared" si="27"/>
        <v>0</v>
      </c>
      <c r="M160" s="47"/>
      <c r="N160" s="66">
        <f>IF(OR(AND((O159-$D$993-SUM($C$8:O$8)+SUMIFS($C160:K160,$C$11:K$11,"Payment"))&lt;=0,SUMIFS($C160:L160,$C$11:L$11,"Balance")=0,L160=0),O$8&gt;=O159),O159,
IF(SUMIFS($C160:L160,$C$11:L$11,"Balance")=0, $D$993+SUM($B$8:O$8)-SUMIFS($C160:K160,$C$11:K$11,"Payment"),
O$8))</f>
        <v>0</v>
      </c>
      <c r="O160" s="66">
        <f t="shared" si="28"/>
        <v>0</v>
      </c>
      <c r="P160" s="47"/>
      <c r="Q160" s="66">
        <f>IF(OR(AND((R159-$D$993-SUM($C$8:R$8)+SUMIFS($C160:N160,$C$11:N$11,"Payment"))&lt;=0,SUMIFS($C160:O160,$C$11:O$11,"Balance")=0,O160=0),R$8&gt;=R159),R159,
IF(SUMIFS($C160:O160,$C$11:O$11,"Balance")=0, $D$993+SUM($B$8:R$8)-SUMIFS($C160:N160,$C$11:N$11,"Payment"),
R$8))</f>
        <v>0</v>
      </c>
      <c r="R160" s="66">
        <f t="shared" si="29"/>
        <v>0</v>
      </c>
      <c r="S160" s="47"/>
      <c r="T160" s="66">
        <f>IF(OR(AND((U159-$D$993-SUM($C$8:U$8)+SUMIFS($C160:Q160,$C$11:Q$11,"Payment"))&lt;=0,SUMIFS($C160:R160,$C$11:R$11,"Balance")=0,R160=0),U$8&gt;=U159),U159,
IF(SUMIFS($C160:R160,$C$11:R$11,"Balance")=0, $D$993+SUM($B$8:U$8)-SUMIFS($C160:Q160,$C$11:Q$11,"Payment"),
U$8))</f>
        <v>0</v>
      </c>
      <c r="U160" s="66">
        <f t="shared" si="30"/>
        <v>0</v>
      </c>
      <c r="V160" s="47"/>
      <c r="W160" s="66">
        <f>IF(OR(AND((X159-$D$993-SUM($C$8:X$8)+SUMIFS($C160:T160,$C$11:T$11,"Payment"))&lt;=0,SUMIFS($C160:U160,$C$11:U$11,"Balance")=0,U160=0),X$8&gt;=X159),X159,
IF(SUMIFS($C160:U160,$C$11:U$11,"Balance")=0, $D$993+SUM($B$8:X$8)-SUMIFS($C160:T160,$C$11:T$11,"Payment"),
X$8))</f>
        <v>0</v>
      </c>
      <c r="X160" s="66">
        <f t="shared" si="31"/>
        <v>0</v>
      </c>
      <c r="Y160" s="47"/>
      <c r="Z160" s="66">
        <f>IF(OR(AND((AA159-$D$993-SUM($C$8:AA$8)+SUMIFS($C160:W160,$C$11:W$11,"Payment"))&lt;=0,SUMIFS($C160:X160,$C$11:X$11,"Balance")=0,X160=0),AA$8&gt;=AA159),AA159,
IF(SUMIFS($C160:X160,$C$11:X$11,"Balance")=0, $D$993+SUM($B$8:AA$8)-SUMIFS($C160:W160,$C$11:W$11,"Payment"),
AA$8))</f>
        <v>0</v>
      </c>
      <c r="AA160" s="66">
        <f t="shared" si="32"/>
        <v>0</v>
      </c>
      <c r="AB160" s="47"/>
      <c r="AC160" s="66">
        <f>IF(OR(AND((AD159-$D$993-SUM($C$8:AD$8)+SUMIFS($C160:Z160,$C$11:Z$11,"Payment"))&lt;=0,SUMIFS($C160:AA160,$C$11:AA$11,"Balance")=0,AA160=0),AD$8&gt;=AD159),AD159,
IF(SUMIFS($C160:AA160,$C$11:AA$11,"Balance")=0, $D$993+SUM($B$8:AD$8)-SUMIFS($C160:Z160,$C$11:Z$11,"Payment"),
AD$8))</f>
        <v>0</v>
      </c>
      <c r="AD160" s="66">
        <f t="shared" si="33"/>
        <v>0</v>
      </c>
      <c r="AE160" s="47"/>
      <c r="AF160" s="66">
        <f>IF(OR(AND((AG159-$D$993-SUM($C$8:AG$8)+SUMIFS($C160:AC160,$C$11:AC$11,"Payment"))&lt;=0,SUMIFS($C160:AD160,$C$11:AD$11,"Balance")=0,AD160=0),AG$8&gt;=AG159),AG159,
IF(SUMIFS($C160:AD160,$C$11:AD$11,"Balance")=0, $D$993+SUM($B$8:AG$8)-SUMIFS($C160:AC160,$C$11:AC$11,"Payment"),
AG$8))</f>
        <v>0</v>
      </c>
      <c r="AG160" s="66">
        <f t="shared" si="34"/>
        <v>0</v>
      </c>
      <c r="AH160" s="47"/>
      <c r="AI160" s="66">
        <f>IF(OR(AND((AJ159-$D$993-SUM($C$8:AJ$8)+SUMIFS($C160:AF160,$C$11:AF$11,"Payment"))&lt;=0,SUMIFS($C160:AG160,$C$11:AG$11,"Balance")=0,AG160=0),AJ$8&gt;=AJ159),AJ159,
IF(SUMIFS($C160:AG160,$C$11:AG$11,"Balance")=0, $D$993+SUM($B$8:AJ$8)-SUMIFS($C160:AF160,$C$11:AF$11,"Payment"),
AJ$8))</f>
        <v>0</v>
      </c>
      <c r="AJ160" s="66">
        <f t="shared" si="35"/>
        <v>0</v>
      </c>
      <c r="AK160" s="67"/>
    </row>
    <row r="161" spans="1:37" s="49" customFormat="1" ht="15.6">
      <c r="A161" s="65">
        <v>150</v>
      </c>
      <c r="B161" s="66">
        <f>IF(OR(AND((C160-$D$993-SUM($C$8:C$8))&lt;=0),C$8&gt;=C160),C160, C$8+$D$993)</f>
        <v>0</v>
      </c>
      <c r="C161" s="66">
        <f t="shared" si="24"/>
        <v>0</v>
      </c>
      <c r="D161" s="67"/>
      <c r="E161" s="66">
        <f>IF(OR(AND((F160-$D$993-SUM($C$8:F$8)+SUMIFS(B161:$C161,B$11:$C$11,"Payment"))&lt;=0,SUMIFS($C161:C161,$C$11:C$11,"Balance")=0,C161=0),F$8&gt;=F160),F160,
IF(SUMIFS($C161:C161,$C$11:C$11,"Balance")=0, $D$993+SUM($B$8:F$8)-SUMIFS(B161:$C161,B$11:$C$11,"Payment"),
F$8))</f>
        <v>0</v>
      </c>
      <c r="F161" s="66">
        <f t="shared" si="25"/>
        <v>0</v>
      </c>
      <c r="G161" s="67"/>
      <c r="H161" s="66">
        <f>IF(OR(AND((I160-$D$993-SUM($C$8:I$8)+SUMIFS($C161:E161,$C$11:E$11,"Payment"))&lt;=0,SUMIFS($C161:F161,$C$11:F$11,"Balance")=0,F161=0),I$8&gt;=I160),I160,
IF(SUMIFS($C161:F161,$C$11:F$11,"Balance")=0, $D$993+SUM($B$8:I$8)-SUMIFS($C161:E161,$C$11:E$11,"Payment"),
I$8))</f>
        <v>0</v>
      </c>
      <c r="I161" s="66">
        <f t="shared" si="26"/>
        <v>0</v>
      </c>
      <c r="J161" s="47"/>
      <c r="K161" s="66">
        <f>IF(OR(AND((L160-$D$993-SUM($C$8:L$8)+SUMIFS($C161:H161,$C$11:H$11,"Payment"))&lt;=0,SUMIFS($C161:I161,$C$11:I$11,"Balance")=0,I161=0),L$8&gt;=L160),L160,
IF(SUMIFS($C161:I161,$C$11:I$11,"Balance")=0, $D$993+SUM($B$8:L$8)-SUMIFS($C161:H161,$C$11:H$11,"Payment"),
L$8))</f>
        <v>0</v>
      </c>
      <c r="L161" s="66">
        <f t="shared" si="27"/>
        <v>0</v>
      </c>
      <c r="M161" s="47"/>
      <c r="N161" s="66">
        <f>IF(OR(AND((O160-$D$993-SUM($C$8:O$8)+SUMIFS($C161:K161,$C$11:K$11,"Payment"))&lt;=0,SUMIFS($C161:L161,$C$11:L$11,"Balance")=0,L161=0),O$8&gt;=O160),O160,
IF(SUMIFS($C161:L161,$C$11:L$11,"Balance")=0, $D$993+SUM($B$8:O$8)-SUMIFS($C161:K161,$C$11:K$11,"Payment"),
O$8))</f>
        <v>0</v>
      </c>
      <c r="O161" s="66">
        <f t="shared" si="28"/>
        <v>0</v>
      </c>
      <c r="P161" s="47"/>
      <c r="Q161" s="66">
        <f>IF(OR(AND((R160-$D$993-SUM($C$8:R$8)+SUMIFS($C161:N161,$C$11:N$11,"Payment"))&lt;=0,SUMIFS($C161:O161,$C$11:O$11,"Balance")=0,O161=0),R$8&gt;=R160),R160,
IF(SUMIFS($C161:O161,$C$11:O$11,"Balance")=0, $D$993+SUM($B$8:R$8)-SUMIFS($C161:N161,$C$11:N$11,"Payment"),
R$8))</f>
        <v>0</v>
      </c>
      <c r="R161" s="66">
        <f t="shared" si="29"/>
        <v>0</v>
      </c>
      <c r="S161" s="47"/>
      <c r="T161" s="66">
        <f>IF(OR(AND((U160-$D$993-SUM($C$8:U$8)+SUMIFS($C161:Q161,$C$11:Q$11,"Payment"))&lt;=0,SUMIFS($C161:R161,$C$11:R$11,"Balance")=0,R161=0),U$8&gt;=U160),U160,
IF(SUMIFS($C161:R161,$C$11:R$11,"Balance")=0, $D$993+SUM($B$8:U$8)-SUMIFS($C161:Q161,$C$11:Q$11,"Payment"),
U$8))</f>
        <v>0</v>
      </c>
      <c r="U161" s="66">
        <f t="shared" si="30"/>
        <v>0</v>
      </c>
      <c r="V161" s="47"/>
      <c r="W161" s="66">
        <f>IF(OR(AND((X160-$D$993-SUM($C$8:X$8)+SUMIFS($C161:T161,$C$11:T$11,"Payment"))&lt;=0,SUMIFS($C161:U161,$C$11:U$11,"Balance")=0,U161=0),X$8&gt;=X160),X160,
IF(SUMIFS($C161:U161,$C$11:U$11,"Balance")=0, $D$993+SUM($B$8:X$8)-SUMIFS($C161:T161,$C$11:T$11,"Payment"),
X$8))</f>
        <v>0</v>
      </c>
      <c r="X161" s="66">
        <f t="shared" si="31"/>
        <v>0</v>
      </c>
      <c r="Y161" s="47"/>
      <c r="Z161" s="66">
        <f>IF(OR(AND((AA160-$D$993-SUM($C$8:AA$8)+SUMIFS($C161:W161,$C$11:W$11,"Payment"))&lt;=0,SUMIFS($C161:X161,$C$11:X$11,"Balance")=0,X161=0),AA$8&gt;=AA160),AA160,
IF(SUMIFS($C161:X161,$C$11:X$11,"Balance")=0, $D$993+SUM($B$8:AA$8)-SUMIFS($C161:W161,$C$11:W$11,"Payment"),
AA$8))</f>
        <v>0</v>
      </c>
      <c r="AA161" s="66">
        <f t="shared" si="32"/>
        <v>0</v>
      </c>
      <c r="AB161" s="47"/>
      <c r="AC161" s="66">
        <f>IF(OR(AND((AD160-$D$993-SUM($C$8:AD$8)+SUMIFS($C161:Z161,$C$11:Z$11,"Payment"))&lt;=0,SUMIFS($C161:AA161,$C$11:AA$11,"Balance")=0,AA161=0),AD$8&gt;=AD160),AD160,
IF(SUMIFS($C161:AA161,$C$11:AA$11,"Balance")=0, $D$993+SUM($B$8:AD$8)-SUMIFS($C161:Z161,$C$11:Z$11,"Payment"),
AD$8))</f>
        <v>0</v>
      </c>
      <c r="AD161" s="66">
        <f t="shared" si="33"/>
        <v>0</v>
      </c>
      <c r="AE161" s="47"/>
      <c r="AF161" s="66">
        <f>IF(OR(AND((AG160-$D$993-SUM($C$8:AG$8)+SUMIFS($C161:AC161,$C$11:AC$11,"Payment"))&lt;=0,SUMIFS($C161:AD161,$C$11:AD$11,"Balance")=0,AD161=0),AG$8&gt;=AG160),AG160,
IF(SUMIFS($C161:AD161,$C$11:AD$11,"Balance")=0, $D$993+SUM($B$8:AG$8)-SUMIFS($C161:AC161,$C$11:AC$11,"Payment"),
AG$8))</f>
        <v>0</v>
      </c>
      <c r="AG161" s="66">
        <f t="shared" si="34"/>
        <v>0</v>
      </c>
      <c r="AH161" s="47"/>
      <c r="AI161" s="66">
        <f>IF(OR(AND((AJ160-$D$993-SUM($C$8:AJ$8)+SUMIFS($C161:AF161,$C$11:AF$11,"Payment"))&lt;=0,SUMIFS($C161:AG161,$C$11:AG$11,"Balance")=0,AG161=0),AJ$8&gt;=AJ160),AJ160,
IF(SUMIFS($C161:AG161,$C$11:AG$11,"Balance")=0, $D$993+SUM($B$8:AJ$8)-SUMIFS($C161:AF161,$C$11:AF$11,"Payment"),
AJ$8))</f>
        <v>0</v>
      </c>
      <c r="AJ161" s="66">
        <f t="shared" si="35"/>
        <v>0</v>
      </c>
      <c r="AK161" s="67"/>
    </row>
    <row r="162" spans="1:37" s="49" customFormat="1" ht="15.6">
      <c r="A162" s="65">
        <v>151</v>
      </c>
      <c r="B162" s="66">
        <f>IF(OR(AND((C161-$D$993-SUM($C$8:C$8))&lt;=0),C$8&gt;=C161),C161, C$8+$D$993)</f>
        <v>0</v>
      </c>
      <c r="C162" s="66">
        <f t="shared" si="24"/>
        <v>0</v>
      </c>
      <c r="D162" s="67"/>
      <c r="E162" s="66">
        <f>IF(OR(AND((F161-$D$993-SUM($C$8:F$8)+SUMIFS(B162:$C162,B$11:$C$11,"Payment"))&lt;=0,SUMIFS($C162:C162,$C$11:C$11,"Balance")=0,C162=0),F$8&gt;=F161),F161,
IF(SUMIFS($C162:C162,$C$11:C$11,"Balance")=0, $D$993+SUM($B$8:F$8)-SUMIFS(B162:$C162,B$11:$C$11,"Payment"),
F$8))</f>
        <v>0</v>
      </c>
      <c r="F162" s="66">
        <f t="shared" si="25"/>
        <v>0</v>
      </c>
      <c r="G162" s="67"/>
      <c r="H162" s="66">
        <f>IF(OR(AND((I161-$D$993-SUM($C$8:I$8)+SUMIFS($C162:E162,$C$11:E$11,"Payment"))&lt;=0,SUMIFS($C162:F162,$C$11:F$11,"Balance")=0,F162=0),I$8&gt;=I161),I161,
IF(SUMIFS($C162:F162,$C$11:F$11,"Balance")=0, $D$993+SUM($B$8:I$8)-SUMIFS($C162:E162,$C$11:E$11,"Payment"),
I$8))</f>
        <v>0</v>
      </c>
      <c r="I162" s="66">
        <f t="shared" si="26"/>
        <v>0</v>
      </c>
      <c r="J162" s="47"/>
      <c r="K162" s="66">
        <f>IF(OR(AND((L161-$D$993-SUM($C$8:L$8)+SUMIFS($C162:H162,$C$11:H$11,"Payment"))&lt;=0,SUMIFS($C162:I162,$C$11:I$11,"Balance")=0,I162=0),L$8&gt;=L161),L161,
IF(SUMIFS($C162:I162,$C$11:I$11,"Balance")=0, $D$993+SUM($B$8:L$8)-SUMIFS($C162:H162,$C$11:H$11,"Payment"),
L$8))</f>
        <v>0</v>
      </c>
      <c r="L162" s="66">
        <f t="shared" si="27"/>
        <v>0</v>
      </c>
      <c r="M162" s="47"/>
      <c r="N162" s="66">
        <f>IF(OR(AND((O161-$D$993-SUM($C$8:O$8)+SUMIFS($C162:K162,$C$11:K$11,"Payment"))&lt;=0,SUMIFS($C162:L162,$C$11:L$11,"Balance")=0,L162=0),O$8&gt;=O161),O161,
IF(SUMIFS($C162:L162,$C$11:L$11,"Balance")=0, $D$993+SUM($B$8:O$8)-SUMIFS($C162:K162,$C$11:K$11,"Payment"),
O$8))</f>
        <v>0</v>
      </c>
      <c r="O162" s="66">
        <f t="shared" si="28"/>
        <v>0</v>
      </c>
      <c r="P162" s="47"/>
      <c r="Q162" s="66">
        <f>IF(OR(AND((R161-$D$993-SUM($C$8:R$8)+SUMIFS($C162:N162,$C$11:N$11,"Payment"))&lt;=0,SUMIFS($C162:O162,$C$11:O$11,"Balance")=0,O162=0),R$8&gt;=R161),R161,
IF(SUMIFS($C162:O162,$C$11:O$11,"Balance")=0, $D$993+SUM($B$8:R$8)-SUMIFS($C162:N162,$C$11:N$11,"Payment"),
R$8))</f>
        <v>0</v>
      </c>
      <c r="R162" s="66">
        <f t="shared" si="29"/>
        <v>0</v>
      </c>
      <c r="S162" s="47"/>
      <c r="T162" s="66">
        <f>IF(OR(AND((U161-$D$993-SUM($C$8:U$8)+SUMIFS($C162:Q162,$C$11:Q$11,"Payment"))&lt;=0,SUMIFS($C162:R162,$C$11:R$11,"Balance")=0,R162=0),U$8&gt;=U161),U161,
IF(SUMIFS($C162:R162,$C$11:R$11,"Balance")=0, $D$993+SUM($B$8:U$8)-SUMIFS($C162:Q162,$C$11:Q$11,"Payment"),
U$8))</f>
        <v>0</v>
      </c>
      <c r="U162" s="66">
        <f t="shared" si="30"/>
        <v>0</v>
      </c>
      <c r="V162" s="47"/>
      <c r="W162" s="66">
        <f>IF(OR(AND((X161-$D$993-SUM($C$8:X$8)+SUMIFS($C162:T162,$C$11:T$11,"Payment"))&lt;=0,SUMIFS($C162:U162,$C$11:U$11,"Balance")=0,U162=0),X$8&gt;=X161),X161,
IF(SUMIFS($C162:U162,$C$11:U$11,"Balance")=0, $D$993+SUM($B$8:X$8)-SUMIFS($C162:T162,$C$11:T$11,"Payment"),
X$8))</f>
        <v>0</v>
      </c>
      <c r="X162" s="66">
        <f t="shared" si="31"/>
        <v>0</v>
      </c>
      <c r="Y162" s="47"/>
      <c r="Z162" s="66">
        <f>IF(OR(AND((AA161-$D$993-SUM($C$8:AA$8)+SUMIFS($C162:W162,$C$11:W$11,"Payment"))&lt;=0,SUMIFS($C162:X162,$C$11:X$11,"Balance")=0,X162=0),AA$8&gt;=AA161),AA161,
IF(SUMIFS($C162:X162,$C$11:X$11,"Balance")=0, $D$993+SUM($B$8:AA$8)-SUMIFS($C162:W162,$C$11:W$11,"Payment"),
AA$8))</f>
        <v>0</v>
      </c>
      <c r="AA162" s="66">
        <f t="shared" si="32"/>
        <v>0</v>
      </c>
      <c r="AB162" s="47"/>
      <c r="AC162" s="66">
        <f>IF(OR(AND((AD161-$D$993-SUM($C$8:AD$8)+SUMIFS($C162:Z162,$C$11:Z$11,"Payment"))&lt;=0,SUMIFS($C162:AA162,$C$11:AA$11,"Balance")=0,AA162=0),AD$8&gt;=AD161),AD161,
IF(SUMIFS($C162:AA162,$C$11:AA$11,"Balance")=0, $D$993+SUM($B$8:AD$8)-SUMIFS($C162:Z162,$C$11:Z$11,"Payment"),
AD$8))</f>
        <v>0</v>
      </c>
      <c r="AD162" s="66">
        <f t="shared" si="33"/>
        <v>0</v>
      </c>
      <c r="AE162" s="47"/>
      <c r="AF162" s="66">
        <f>IF(OR(AND((AG161-$D$993-SUM($C$8:AG$8)+SUMIFS($C162:AC162,$C$11:AC$11,"Payment"))&lt;=0,SUMIFS($C162:AD162,$C$11:AD$11,"Balance")=0,AD162=0),AG$8&gt;=AG161),AG161,
IF(SUMIFS($C162:AD162,$C$11:AD$11,"Balance")=0, $D$993+SUM($B$8:AG$8)-SUMIFS($C162:AC162,$C$11:AC$11,"Payment"),
AG$8))</f>
        <v>0</v>
      </c>
      <c r="AG162" s="66">
        <f t="shared" si="34"/>
        <v>0</v>
      </c>
      <c r="AH162" s="47"/>
      <c r="AI162" s="66">
        <f>IF(OR(AND((AJ161-$D$993-SUM($C$8:AJ$8)+SUMIFS($C162:AF162,$C$11:AF$11,"Payment"))&lt;=0,SUMIFS($C162:AG162,$C$11:AG$11,"Balance")=0,AG162=0),AJ$8&gt;=AJ161),AJ161,
IF(SUMIFS($C162:AG162,$C$11:AG$11,"Balance")=0, $D$993+SUM($B$8:AJ$8)-SUMIFS($C162:AF162,$C$11:AF$11,"Payment"),
AJ$8))</f>
        <v>0</v>
      </c>
      <c r="AJ162" s="66">
        <f t="shared" si="35"/>
        <v>0</v>
      </c>
      <c r="AK162" s="67"/>
    </row>
    <row r="163" spans="1:37" s="49" customFormat="1" ht="15.6">
      <c r="A163" s="65">
        <v>152</v>
      </c>
      <c r="B163" s="66">
        <f>IF(OR(AND((C162-$D$993-SUM($C$8:C$8))&lt;=0),C$8&gt;=C162),C162, C$8+$D$993)</f>
        <v>0</v>
      </c>
      <c r="C163" s="66">
        <f t="shared" si="24"/>
        <v>0</v>
      </c>
      <c r="D163" s="67"/>
      <c r="E163" s="66">
        <f>IF(OR(AND((F162-$D$993-SUM($C$8:F$8)+SUMIFS(B163:$C163,B$11:$C$11,"Payment"))&lt;=0,SUMIFS($C163:C163,$C$11:C$11,"Balance")=0,C163=0),F$8&gt;=F162),F162,
IF(SUMIFS($C163:C163,$C$11:C$11,"Balance")=0, $D$993+SUM($B$8:F$8)-SUMIFS(B163:$C163,B$11:$C$11,"Payment"),
F$8))</f>
        <v>0</v>
      </c>
      <c r="F163" s="66">
        <f t="shared" si="25"/>
        <v>0</v>
      </c>
      <c r="G163" s="67"/>
      <c r="H163" s="66">
        <f>IF(OR(AND((I162-$D$993-SUM($C$8:I$8)+SUMIFS($C163:E163,$C$11:E$11,"Payment"))&lt;=0,SUMIFS($C163:F163,$C$11:F$11,"Balance")=0,F163=0),I$8&gt;=I162),I162,
IF(SUMIFS($C163:F163,$C$11:F$11,"Balance")=0, $D$993+SUM($B$8:I$8)-SUMIFS($C163:E163,$C$11:E$11,"Payment"),
I$8))</f>
        <v>0</v>
      </c>
      <c r="I163" s="66">
        <f t="shared" si="26"/>
        <v>0</v>
      </c>
      <c r="J163" s="47"/>
      <c r="K163" s="66">
        <f>IF(OR(AND((L162-$D$993-SUM($C$8:L$8)+SUMIFS($C163:H163,$C$11:H$11,"Payment"))&lt;=0,SUMIFS($C163:I163,$C$11:I$11,"Balance")=0,I163=0),L$8&gt;=L162),L162,
IF(SUMIFS($C163:I163,$C$11:I$11,"Balance")=0, $D$993+SUM($B$8:L$8)-SUMIFS($C163:H163,$C$11:H$11,"Payment"),
L$8))</f>
        <v>0</v>
      </c>
      <c r="L163" s="66">
        <f t="shared" si="27"/>
        <v>0</v>
      </c>
      <c r="M163" s="47"/>
      <c r="N163" s="66">
        <f>IF(OR(AND((O162-$D$993-SUM($C$8:O$8)+SUMIFS($C163:K163,$C$11:K$11,"Payment"))&lt;=0,SUMIFS($C163:L163,$C$11:L$11,"Balance")=0,L163=0),O$8&gt;=O162),O162,
IF(SUMIFS($C163:L163,$C$11:L$11,"Balance")=0, $D$993+SUM($B$8:O$8)-SUMIFS($C163:K163,$C$11:K$11,"Payment"),
O$8))</f>
        <v>0</v>
      </c>
      <c r="O163" s="66">
        <f t="shared" si="28"/>
        <v>0</v>
      </c>
      <c r="P163" s="47"/>
      <c r="Q163" s="66">
        <f>IF(OR(AND((R162-$D$993-SUM($C$8:R$8)+SUMIFS($C163:N163,$C$11:N$11,"Payment"))&lt;=0,SUMIFS($C163:O163,$C$11:O$11,"Balance")=0,O163=0),R$8&gt;=R162),R162,
IF(SUMIFS($C163:O163,$C$11:O$11,"Balance")=0, $D$993+SUM($B$8:R$8)-SUMIFS($C163:N163,$C$11:N$11,"Payment"),
R$8))</f>
        <v>0</v>
      </c>
      <c r="R163" s="66">
        <f t="shared" si="29"/>
        <v>0</v>
      </c>
      <c r="S163" s="47"/>
      <c r="T163" s="66">
        <f>IF(OR(AND((U162-$D$993-SUM($C$8:U$8)+SUMIFS($C163:Q163,$C$11:Q$11,"Payment"))&lt;=0,SUMIFS($C163:R163,$C$11:R$11,"Balance")=0,R163=0),U$8&gt;=U162),U162,
IF(SUMIFS($C163:R163,$C$11:R$11,"Balance")=0, $D$993+SUM($B$8:U$8)-SUMIFS($C163:Q163,$C$11:Q$11,"Payment"),
U$8))</f>
        <v>0</v>
      </c>
      <c r="U163" s="66">
        <f t="shared" si="30"/>
        <v>0</v>
      </c>
      <c r="V163" s="47"/>
      <c r="W163" s="66">
        <f>IF(OR(AND((X162-$D$993-SUM($C$8:X$8)+SUMIFS($C163:T163,$C$11:T$11,"Payment"))&lt;=0,SUMIFS($C163:U163,$C$11:U$11,"Balance")=0,U163=0),X$8&gt;=X162),X162,
IF(SUMIFS($C163:U163,$C$11:U$11,"Balance")=0, $D$993+SUM($B$8:X$8)-SUMIFS($C163:T163,$C$11:T$11,"Payment"),
X$8))</f>
        <v>0</v>
      </c>
      <c r="X163" s="66">
        <f t="shared" si="31"/>
        <v>0</v>
      </c>
      <c r="Y163" s="47"/>
      <c r="Z163" s="66">
        <f>IF(OR(AND((AA162-$D$993-SUM($C$8:AA$8)+SUMIFS($C163:W163,$C$11:W$11,"Payment"))&lt;=0,SUMIFS($C163:X163,$C$11:X$11,"Balance")=0,X163=0),AA$8&gt;=AA162),AA162,
IF(SUMIFS($C163:X163,$C$11:X$11,"Balance")=0, $D$993+SUM($B$8:AA$8)-SUMIFS($C163:W163,$C$11:W$11,"Payment"),
AA$8))</f>
        <v>0</v>
      </c>
      <c r="AA163" s="66">
        <f t="shared" si="32"/>
        <v>0</v>
      </c>
      <c r="AB163" s="47"/>
      <c r="AC163" s="66">
        <f>IF(OR(AND((AD162-$D$993-SUM($C$8:AD$8)+SUMIFS($C163:Z163,$C$11:Z$11,"Payment"))&lt;=0,SUMIFS($C163:AA163,$C$11:AA$11,"Balance")=0,AA163=0),AD$8&gt;=AD162),AD162,
IF(SUMIFS($C163:AA163,$C$11:AA$11,"Balance")=0, $D$993+SUM($B$8:AD$8)-SUMIFS($C163:Z163,$C$11:Z$11,"Payment"),
AD$8))</f>
        <v>0</v>
      </c>
      <c r="AD163" s="66">
        <f t="shared" si="33"/>
        <v>0</v>
      </c>
      <c r="AE163" s="47"/>
      <c r="AF163" s="66">
        <f>IF(OR(AND((AG162-$D$993-SUM($C$8:AG$8)+SUMIFS($C163:AC163,$C$11:AC$11,"Payment"))&lt;=0,SUMIFS($C163:AD163,$C$11:AD$11,"Balance")=0,AD163=0),AG$8&gt;=AG162),AG162,
IF(SUMIFS($C163:AD163,$C$11:AD$11,"Balance")=0, $D$993+SUM($B$8:AG$8)-SUMIFS($C163:AC163,$C$11:AC$11,"Payment"),
AG$8))</f>
        <v>0</v>
      </c>
      <c r="AG163" s="66">
        <f t="shared" si="34"/>
        <v>0</v>
      </c>
      <c r="AH163" s="47"/>
      <c r="AI163" s="66">
        <f>IF(OR(AND((AJ162-$D$993-SUM($C$8:AJ$8)+SUMIFS($C163:AF163,$C$11:AF$11,"Payment"))&lt;=0,SUMIFS($C163:AG163,$C$11:AG$11,"Balance")=0,AG163=0),AJ$8&gt;=AJ162),AJ162,
IF(SUMIFS($C163:AG163,$C$11:AG$11,"Balance")=0, $D$993+SUM($B$8:AJ$8)-SUMIFS($C163:AF163,$C$11:AF$11,"Payment"),
AJ$8))</f>
        <v>0</v>
      </c>
      <c r="AJ163" s="66">
        <f t="shared" si="35"/>
        <v>0</v>
      </c>
      <c r="AK163" s="67"/>
    </row>
    <row r="164" spans="1:37" s="49" customFormat="1" ht="15.6">
      <c r="A164" s="65">
        <v>153</v>
      </c>
      <c r="B164" s="66">
        <f>IF(OR(AND((C163-$D$993-SUM($C$8:C$8))&lt;=0),C$8&gt;=C163),C163, C$8+$D$993)</f>
        <v>0</v>
      </c>
      <c r="C164" s="66">
        <f t="shared" si="24"/>
        <v>0</v>
      </c>
      <c r="D164" s="67"/>
      <c r="E164" s="66">
        <f>IF(OR(AND((F163-$D$993-SUM($C$8:F$8)+SUMIFS(B164:$C164,B$11:$C$11,"Payment"))&lt;=0,SUMIFS($C164:C164,$C$11:C$11,"Balance")=0,C164=0),F$8&gt;=F163),F163,
IF(SUMIFS($C164:C164,$C$11:C$11,"Balance")=0, $D$993+SUM($B$8:F$8)-SUMIFS(B164:$C164,B$11:$C$11,"Payment"),
F$8))</f>
        <v>0</v>
      </c>
      <c r="F164" s="66">
        <f t="shared" si="25"/>
        <v>0</v>
      </c>
      <c r="G164" s="67"/>
      <c r="H164" s="66">
        <f>IF(OR(AND((I163-$D$993-SUM($C$8:I$8)+SUMIFS($C164:E164,$C$11:E$11,"Payment"))&lt;=0,SUMIFS($C164:F164,$C$11:F$11,"Balance")=0,F164=0),I$8&gt;=I163),I163,
IF(SUMIFS($C164:F164,$C$11:F$11,"Balance")=0, $D$993+SUM($B$8:I$8)-SUMIFS($C164:E164,$C$11:E$11,"Payment"),
I$8))</f>
        <v>0</v>
      </c>
      <c r="I164" s="66">
        <f t="shared" si="26"/>
        <v>0</v>
      </c>
      <c r="J164" s="47"/>
      <c r="K164" s="66">
        <f>IF(OR(AND((L163-$D$993-SUM($C$8:L$8)+SUMIFS($C164:H164,$C$11:H$11,"Payment"))&lt;=0,SUMIFS($C164:I164,$C$11:I$11,"Balance")=0,I164=0),L$8&gt;=L163),L163,
IF(SUMIFS($C164:I164,$C$11:I$11,"Balance")=0, $D$993+SUM($B$8:L$8)-SUMIFS($C164:H164,$C$11:H$11,"Payment"),
L$8))</f>
        <v>0</v>
      </c>
      <c r="L164" s="66">
        <f t="shared" si="27"/>
        <v>0</v>
      </c>
      <c r="M164" s="47"/>
      <c r="N164" s="66">
        <f>IF(OR(AND((O163-$D$993-SUM($C$8:O$8)+SUMIFS($C164:K164,$C$11:K$11,"Payment"))&lt;=0,SUMIFS($C164:L164,$C$11:L$11,"Balance")=0,L164=0),O$8&gt;=O163),O163,
IF(SUMIFS($C164:L164,$C$11:L$11,"Balance")=0, $D$993+SUM($B$8:O$8)-SUMIFS($C164:K164,$C$11:K$11,"Payment"),
O$8))</f>
        <v>0</v>
      </c>
      <c r="O164" s="66">
        <f t="shared" si="28"/>
        <v>0</v>
      </c>
      <c r="P164" s="47"/>
      <c r="Q164" s="66">
        <f>IF(OR(AND((R163-$D$993-SUM($C$8:R$8)+SUMIFS($C164:N164,$C$11:N$11,"Payment"))&lt;=0,SUMIFS($C164:O164,$C$11:O$11,"Balance")=0,O164=0),R$8&gt;=R163),R163,
IF(SUMIFS($C164:O164,$C$11:O$11,"Balance")=0, $D$993+SUM($B$8:R$8)-SUMIFS($C164:N164,$C$11:N$11,"Payment"),
R$8))</f>
        <v>0</v>
      </c>
      <c r="R164" s="66">
        <f t="shared" si="29"/>
        <v>0</v>
      </c>
      <c r="S164" s="47"/>
      <c r="T164" s="66">
        <f>IF(OR(AND((U163-$D$993-SUM($C$8:U$8)+SUMIFS($C164:Q164,$C$11:Q$11,"Payment"))&lt;=0,SUMIFS($C164:R164,$C$11:R$11,"Balance")=0,R164=0),U$8&gt;=U163),U163,
IF(SUMIFS($C164:R164,$C$11:R$11,"Balance")=0, $D$993+SUM($B$8:U$8)-SUMIFS($C164:Q164,$C$11:Q$11,"Payment"),
U$8))</f>
        <v>0</v>
      </c>
      <c r="U164" s="66">
        <f t="shared" si="30"/>
        <v>0</v>
      </c>
      <c r="V164" s="47"/>
      <c r="W164" s="66">
        <f>IF(OR(AND((X163-$D$993-SUM($C$8:X$8)+SUMIFS($C164:T164,$C$11:T$11,"Payment"))&lt;=0,SUMIFS($C164:U164,$C$11:U$11,"Balance")=0,U164=0),X$8&gt;=X163),X163,
IF(SUMIFS($C164:U164,$C$11:U$11,"Balance")=0, $D$993+SUM($B$8:X$8)-SUMIFS($C164:T164,$C$11:T$11,"Payment"),
X$8))</f>
        <v>0</v>
      </c>
      <c r="X164" s="66">
        <f t="shared" si="31"/>
        <v>0</v>
      </c>
      <c r="Y164" s="47"/>
      <c r="Z164" s="66">
        <f>IF(OR(AND((AA163-$D$993-SUM($C$8:AA$8)+SUMIFS($C164:W164,$C$11:W$11,"Payment"))&lt;=0,SUMIFS($C164:X164,$C$11:X$11,"Balance")=0,X164=0),AA$8&gt;=AA163),AA163,
IF(SUMIFS($C164:X164,$C$11:X$11,"Balance")=0, $D$993+SUM($B$8:AA$8)-SUMIFS($C164:W164,$C$11:W$11,"Payment"),
AA$8))</f>
        <v>0</v>
      </c>
      <c r="AA164" s="66">
        <f t="shared" si="32"/>
        <v>0</v>
      </c>
      <c r="AB164" s="47"/>
      <c r="AC164" s="66">
        <f>IF(OR(AND((AD163-$D$993-SUM($C$8:AD$8)+SUMIFS($C164:Z164,$C$11:Z$11,"Payment"))&lt;=0,SUMIFS($C164:AA164,$C$11:AA$11,"Balance")=0,AA164=0),AD$8&gt;=AD163),AD163,
IF(SUMIFS($C164:AA164,$C$11:AA$11,"Balance")=0, $D$993+SUM($B$8:AD$8)-SUMIFS($C164:Z164,$C$11:Z$11,"Payment"),
AD$8))</f>
        <v>0</v>
      </c>
      <c r="AD164" s="66">
        <f t="shared" si="33"/>
        <v>0</v>
      </c>
      <c r="AE164" s="47"/>
      <c r="AF164" s="66">
        <f>IF(OR(AND((AG163-$D$993-SUM($C$8:AG$8)+SUMIFS($C164:AC164,$C$11:AC$11,"Payment"))&lt;=0,SUMIFS($C164:AD164,$C$11:AD$11,"Balance")=0,AD164=0),AG$8&gt;=AG163),AG163,
IF(SUMIFS($C164:AD164,$C$11:AD$11,"Balance")=0, $D$993+SUM($B$8:AG$8)-SUMIFS($C164:AC164,$C$11:AC$11,"Payment"),
AG$8))</f>
        <v>0</v>
      </c>
      <c r="AG164" s="66">
        <f t="shared" si="34"/>
        <v>0</v>
      </c>
      <c r="AH164" s="47"/>
      <c r="AI164" s="66">
        <f>IF(OR(AND((AJ163-$D$993-SUM($C$8:AJ$8)+SUMIFS($C164:AF164,$C$11:AF$11,"Payment"))&lt;=0,SUMIFS($C164:AG164,$C$11:AG$11,"Balance")=0,AG164=0),AJ$8&gt;=AJ163),AJ163,
IF(SUMIFS($C164:AG164,$C$11:AG$11,"Balance")=0, $D$993+SUM($B$8:AJ$8)-SUMIFS($C164:AF164,$C$11:AF$11,"Payment"),
AJ$8))</f>
        <v>0</v>
      </c>
      <c r="AJ164" s="66">
        <f t="shared" si="35"/>
        <v>0</v>
      </c>
      <c r="AK164" s="67"/>
    </row>
    <row r="165" spans="1:37" s="49" customFormat="1" ht="15.6">
      <c r="A165" s="65">
        <v>154</v>
      </c>
      <c r="B165" s="66">
        <f>IF(OR(AND((C164-$D$993-SUM($C$8:C$8))&lt;=0),C$8&gt;=C164),C164, C$8+$D$993)</f>
        <v>0</v>
      </c>
      <c r="C165" s="66">
        <f t="shared" si="24"/>
        <v>0</v>
      </c>
      <c r="D165" s="67"/>
      <c r="E165" s="66">
        <f>IF(OR(AND((F164-$D$993-SUM($C$8:F$8)+SUMIFS(B165:$C165,B$11:$C$11,"Payment"))&lt;=0,SUMIFS($C165:C165,$C$11:C$11,"Balance")=0,C165=0),F$8&gt;=F164),F164,
IF(SUMIFS($C165:C165,$C$11:C$11,"Balance")=0, $D$993+SUM($B$8:F$8)-SUMIFS(B165:$C165,B$11:$C$11,"Payment"),
F$8))</f>
        <v>0</v>
      </c>
      <c r="F165" s="66">
        <f t="shared" si="25"/>
        <v>0</v>
      </c>
      <c r="G165" s="67"/>
      <c r="H165" s="66">
        <f>IF(OR(AND((I164-$D$993-SUM($C$8:I$8)+SUMIFS($C165:E165,$C$11:E$11,"Payment"))&lt;=0,SUMIFS($C165:F165,$C$11:F$11,"Balance")=0,F165=0),I$8&gt;=I164),I164,
IF(SUMIFS($C165:F165,$C$11:F$11,"Balance")=0, $D$993+SUM($B$8:I$8)-SUMIFS($C165:E165,$C$11:E$11,"Payment"),
I$8))</f>
        <v>0</v>
      </c>
      <c r="I165" s="66">
        <f t="shared" si="26"/>
        <v>0</v>
      </c>
      <c r="J165" s="47"/>
      <c r="K165" s="66">
        <f>IF(OR(AND((L164-$D$993-SUM($C$8:L$8)+SUMIFS($C165:H165,$C$11:H$11,"Payment"))&lt;=0,SUMIFS($C165:I165,$C$11:I$11,"Balance")=0,I165=0),L$8&gt;=L164),L164,
IF(SUMIFS($C165:I165,$C$11:I$11,"Balance")=0, $D$993+SUM($B$8:L$8)-SUMIFS($C165:H165,$C$11:H$11,"Payment"),
L$8))</f>
        <v>0</v>
      </c>
      <c r="L165" s="66">
        <f t="shared" si="27"/>
        <v>0</v>
      </c>
      <c r="M165" s="47"/>
      <c r="N165" s="66">
        <f>IF(OR(AND((O164-$D$993-SUM($C$8:O$8)+SUMIFS($C165:K165,$C$11:K$11,"Payment"))&lt;=0,SUMIFS($C165:L165,$C$11:L$11,"Balance")=0,L165=0),O$8&gt;=O164),O164,
IF(SUMIFS($C165:L165,$C$11:L$11,"Balance")=0, $D$993+SUM($B$8:O$8)-SUMIFS($C165:K165,$C$11:K$11,"Payment"),
O$8))</f>
        <v>0</v>
      </c>
      <c r="O165" s="66">
        <f t="shared" si="28"/>
        <v>0</v>
      </c>
      <c r="P165" s="47"/>
      <c r="Q165" s="66">
        <f>IF(OR(AND((R164-$D$993-SUM($C$8:R$8)+SUMIFS($C165:N165,$C$11:N$11,"Payment"))&lt;=0,SUMIFS($C165:O165,$C$11:O$11,"Balance")=0,O165=0),R$8&gt;=R164),R164,
IF(SUMIFS($C165:O165,$C$11:O$11,"Balance")=0, $D$993+SUM($B$8:R$8)-SUMIFS($C165:N165,$C$11:N$11,"Payment"),
R$8))</f>
        <v>0</v>
      </c>
      <c r="R165" s="66">
        <f t="shared" si="29"/>
        <v>0</v>
      </c>
      <c r="S165" s="47"/>
      <c r="T165" s="66">
        <f>IF(OR(AND((U164-$D$993-SUM($C$8:U$8)+SUMIFS($C165:Q165,$C$11:Q$11,"Payment"))&lt;=0,SUMIFS($C165:R165,$C$11:R$11,"Balance")=0,R165=0),U$8&gt;=U164),U164,
IF(SUMIFS($C165:R165,$C$11:R$11,"Balance")=0, $D$993+SUM($B$8:U$8)-SUMIFS($C165:Q165,$C$11:Q$11,"Payment"),
U$8))</f>
        <v>0</v>
      </c>
      <c r="U165" s="66">
        <f t="shared" si="30"/>
        <v>0</v>
      </c>
      <c r="V165" s="47"/>
      <c r="W165" s="66">
        <f>IF(OR(AND((X164-$D$993-SUM($C$8:X$8)+SUMIFS($C165:T165,$C$11:T$11,"Payment"))&lt;=0,SUMIFS($C165:U165,$C$11:U$11,"Balance")=0,U165=0),X$8&gt;=X164),X164,
IF(SUMIFS($C165:U165,$C$11:U$11,"Balance")=0, $D$993+SUM($B$8:X$8)-SUMIFS($C165:T165,$C$11:T$11,"Payment"),
X$8))</f>
        <v>0</v>
      </c>
      <c r="X165" s="66">
        <f t="shared" si="31"/>
        <v>0</v>
      </c>
      <c r="Y165" s="47"/>
      <c r="Z165" s="66">
        <f>IF(OR(AND((AA164-$D$993-SUM($C$8:AA$8)+SUMIFS($C165:W165,$C$11:W$11,"Payment"))&lt;=0,SUMIFS($C165:X165,$C$11:X$11,"Balance")=0,X165=0),AA$8&gt;=AA164),AA164,
IF(SUMIFS($C165:X165,$C$11:X$11,"Balance")=0, $D$993+SUM($B$8:AA$8)-SUMIFS($C165:W165,$C$11:W$11,"Payment"),
AA$8))</f>
        <v>0</v>
      </c>
      <c r="AA165" s="66">
        <f t="shared" si="32"/>
        <v>0</v>
      </c>
      <c r="AB165" s="47"/>
      <c r="AC165" s="66">
        <f>IF(OR(AND((AD164-$D$993-SUM($C$8:AD$8)+SUMIFS($C165:Z165,$C$11:Z$11,"Payment"))&lt;=0,SUMIFS($C165:AA165,$C$11:AA$11,"Balance")=0,AA165=0),AD$8&gt;=AD164),AD164,
IF(SUMIFS($C165:AA165,$C$11:AA$11,"Balance")=0, $D$993+SUM($B$8:AD$8)-SUMIFS($C165:Z165,$C$11:Z$11,"Payment"),
AD$8))</f>
        <v>0</v>
      </c>
      <c r="AD165" s="66">
        <f t="shared" si="33"/>
        <v>0</v>
      </c>
      <c r="AE165" s="47"/>
      <c r="AF165" s="66">
        <f>IF(OR(AND((AG164-$D$993-SUM($C$8:AG$8)+SUMIFS($C165:AC165,$C$11:AC$11,"Payment"))&lt;=0,SUMIFS($C165:AD165,$C$11:AD$11,"Balance")=0,AD165=0),AG$8&gt;=AG164),AG164,
IF(SUMIFS($C165:AD165,$C$11:AD$11,"Balance")=0, $D$993+SUM($B$8:AG$8)-SUMIFS($C165:AC165,$C$11:AC$11,"Payment"),
AG$8))</f>
        <v>0</v>
      </c>
      <c r="AG165" s="66">
        <f t="shared" si="34"/>
        <v>0</v>
      </c>
      <c r="AH165" s="47"/>
      <c r="AI165" s="66">
        <f>IF(OR(AND((AJ164-$D$993-SUM($C$8:AJ$8)+SUMIFS($C165:AF165,$C$11:AF$11,"Payment"))&lt;=0,SUMIFS($C165:AG165,$C$11:AG$11,"Balance")=0,AG165=0),AJ$8&gt;=AJ164),AJ164,
IF(SUMIFS($C165:AG165,$C$11:AG$11,"Balance")=0, $D$993+SUM($B$8:AJ$8)-SUMIFS($C165:AF165,$C$11:AF$11,"Payment"),
AJ$8))</f>
        <v>0</v>
      </c>
      <c r="AJ165" s="66">
        <f t="shared" si="35"/>
        <v>0</v>
      </c>
      <c r="AK165" s="67"/>
    </row>
    <row r="166" spans="1:37" s="49" customFormat="1" ht="15.6">
      <c r="A166" s="65">
        <v>155</v>
      </c>
      <c r="B166" s="66">
        <f>IF(OR(AND((C165-$D$993-SUM($C$8:C$8))&lt;=0),C$8&gt;=C165),C165, C$8+$D$993)</f>
        <v>0</v>
      </c>
      <c r="C166" s="66">
        <f t="shared" si="24"/>
        <v>0</v>
      </c>
      <c r="D166" s="67"/>
      <c r="E166" s="66">
        <f>IF(OR(AND((F165-$D$993-SUM($C$8:F$8)+SUMIFS(B166:$C166,B$11:$C$11,"Payment"))&lt;=0,SUMIFS($C166:C166,$C$11:C$11,"Balance")=0,C166=0),F$8&gt;=F165),F165,
IF(SUMIFS($C166:C166,$C$11:C$11,"Balance")=0, $D$993+SUM($B$8:F$8)-SUMIFS(B166:$C166,B$11:$C$11,"Payment"),
F$8))</f>
        <v>0</v>
      </c>
      <c r="F166" s="66">
        <f t="shared" si="25"/>
        <v>0</v>
      </c>
      <c r="G166" s="67"/>
      <c r="H166" s="66">
        <f>IF(OR(AND((I165-$D$993-SUM($C$8:I$8)+SUMIFS($C166:E166,$C$11:E$11,"Payment"))&lt;=0,SUMIFS($C166:F166,$C$11:F$11,"Balance")=0,F166=0),I$8&gt;=I165),I165,
IF(SUMIFS($C166:F166,$C$11:F$11,"Balance")=0, $D$993+SUM($B$8:I$8)-SUMIFS($C166:E166,$C$11:E$11,"Payment"),
I$8))</f>
        <v>0</v>
      </c>
      <c r="I166" s="66">
        <f t="shared" si="26"/>
        <v>0</v>
      </c>
      <c r="J166" s="47"/>
      <c r="K166" s="66">
        <f>IF(OR(AND((L165-$D$993-SUM($C$8:L$8)+SUMIFS($C166:H166,$C$11:H$11,"Payment"))&lt;=0,SUMIFS($C166:I166,$C$11:I$11,"Balance")=0,I166=0),L$8&gt;=L165),L165,
IF(SUMIFS($C166:I166,$C$11:I$11,"Balance")=0, $D$993+SUM($B$8:L$8)-SUMIFS($C166:H166,$C$11:H$11,"Payment"),
L$8))</f>
        <v>0</v>
      </c>
      <c r="L166" s="66">
        <f t="shared" si="27"/>
        <v>0</v>
      </c>
      <c r="M166" s="47"/>
      <c r="N166" s="66">
        <f>IF(OR(AND((O165-$D$993-SUM($C$8:O$8)+SUMIFS($C166:K166,$C$11:K$11,"Payment"))&lt;=0,SUMIFS($C166:L166,$C$11:L$11,"Balance")=0,L166=0),O$8&gt;=O165),O165,
IF(SUMIFS($C166:L166,$C$11:L$11,"Balance")=0, $D$993+SUM($B$8:O$8)-SUMIFS($C166:K166,$C$11:K$11,"Payment"),
O$8))</f>
        <v>0</v>
      </c>
      <c r="O166" s="66">
        <f t="shared" si="28"/>
        <v>0</v>
      </c>
      <c r="P166" s="47"/>
      <c r="Q166" s="66">
        <f>IF(OR(AND((R165-$D$993-SUM($C$8:R$8)+SUMIFS($C166:N166,$C$11:N$11,"Payment"))&lt;=0,SUMIFS($C166:O166,$C$11:O$11,"Balance")=0,O166=0),R$8&gt;=R165),R165,
IF(SUMIFS($C166:O166,$C$11:O$11,"Balance")=0, $D$993+SUM($B$8:R$8)-SUMIFS($C166:N166,$C$11:N$11,"Payment"),
R$8))</f>
        <v>0</v>
      </c>
      <c r="R166" s="66">
        <f t="shared" si="29"/>
        <v>0</v>
      </c>
      <c r="S166" s="47"/>
      <c r="T166" s="66">
        <f>IF(OR(AND((U165-$D$993-SUM($C$8:U$8)+SUMIFS($C166:Q166,$C$11:Q$11,"Payment"))&lt;=0,SUMIFS($C166:R166,$C$11:R$11,"Balance")=0,R166=0),U$8&gt;=U165),U165,
IF(SUMIFS($C166:R166,$C$11:R$11,"Balance")=0, $D$993+SUM($B$8:U$8)-SUMIFS($C166:Q166,$C$11:Q$11,"Payment"),
U$8))</f>
        <v>0</v>
      </c>
      <c r="U166" s="66">
        <f t="shared" si="30"/>
        <v>0</v>
      </c>
      <c r="V166" s="47"/>
      <c r="W166" s="66">
        <f>IF(OR(AND((X165-$D$993-SUM($C$8:X$8)+SUMIFS($C166:T166,$C$11:T$11,"Payment"))&lt;=0,SUMIFS($C166:U166,$C$11:U$11,"Balance")=0,U166=0),X$8&gt;=X165),X165,
IF(SUMIFS($C166:U166,$C$11:U$11,"Balance")=0, $D$993+SUM($B$8:X$8)-SUMIFS($C166:T166,$C$11:T$11,"Payment"),
X$8))</f>
        <v>0</v>
      </c>
      <c r="X166" s="66">
        <f t="shared" si="31"/>
        <v>0</v>
      </c>
      <c r="Y166" s="47"/>
      <c r="Z166" s="66">
        <f>IF(OR(AND((AA165-$D$993-SUM($C$8:AA$8)+SUMIFS($C166:W166,$C$11:W$11,"Payment"))&lt;=0,SUMIFS($C166:X166,$C$11:X$11,"Balance")=0,X166=0),AA$8&gt;=AA165),AA165,
IF(SUMIFS($C166:X166,$C$11:X$11,"Balance")=0, $D$993+SUM($B$8:AA$8)-SUMIFS($C166:W166,$C$11:W$11,"Payment"),
AA$8))</f>
        <v>0</v>
      </c>
      <c r="AA166" s="66">
        <f t="shared" si="32"/>
        <v>0</v>
      </c>
      <c r="AB166" s="47"/>
      <c r="AC166" s="66">
        <f>IF(OR(AND((AD165-$D$993-SUM($C$8:AD$8)+SUMIFS($C166:Z166,$C$11:Z$11,"Payment"))&lt;=0,SUMIFS($C166:AA166,$C$11:AA$11,"Balance")=0,AA166=0),AD$8&gt;=AD165),AD165,
IF(SUMIFS($C166:AA166,$C$11:AA$11,"Balance")=0, $D$993+SUM($B$8:AD$8)-SUMIFS($C166:Z166,$C$11:Z$11,"Payment"),
AD$8))</f>
        <v>0</v>
      </c>
      <c r="AD166" s="66">
        <f t="shared" si="33"/>
        <v>0</v>
      </c>
      <c r="AE166" s="47"/>
      <c r="AF166" s="66">
        <f>IF(OR(AND((AG165-$D$993-SUM($C$8:AG$8)+SUMIFS($C166:AC166,$C$11:AC$11,"Payment"))&lt;=0,SUMIFS($C166:AD166,$C$11:AD$11,"Balance")=0,AD166=0),AG$8&gt;=AG165),AG165,
IF(SUMIFS($C166:AD166,$C$11:AD$11,"Balance")=0, $D$993+SUM($B$8:AG$8)-SUMIFS($C166:AC166,$C$11:AC$11,"Payment"),
AG$8))</f>
        <v>0</v>
      </c>
      <c r="AG166" s="66">
        <f t="shared" si="34"/>
        <v>0</v>
      </c>
      <c r="AH166" s="47"/>
      <c r="AI166" s="66">
        <f>IF(OR(AND((AJ165-$D$993-SUM($C$8:AJ$8)+SUMIFS($C166:AF166,$C$11:AF$11,"Payment"))&lt;=0,SUMIFS($C166:AG166,$C$11:AG$11,"Balance")=0,AG166=0),AJ$8&gt;=AJ165),AJ165,
IF(SUMIFS($C166:AG166,$C$11:AG$11,"Balance")=0, $D$993+SUM($B$8:AJ$8)-SUMIFS($C166:AF166,$C$11:AF$11,"Payment"),
AJ$8))</f>
        <v>0</v>
      </c>
      <c r="AJ166" s="66">
        <f t="shared" si="35"/>
        <v>0</v>
      </c>
      <c r="AK166" s="67"/>
    </row>
    <row r="167" spans="1:37" s="49" customFormat="1" ht="15.6">
      <c r="A167" s="65">
        <v>156</v>
      </c>
      <c r="B167" s="66">
        <f>IF(OR(AND((C166-$D$993-SUM($C$8:C$8))&lt;=0),C$8&gt;=C166),C166, C$8+$D$993)</f>
        <v>0</v>
      </c>
      <c r="C167" s="66">
        <f t="shared" si="24"/>
        <v>0</v>
      </c>
      <c r="D167" s="67"/>
      <c r="E167" s="66">
        <f>IF(OR(AND((F166-$D$993-SUM($C$8:F$8)+SUMIFS(B167:$C167,B$11:$C$11,"Payment"))&lt;=0,SUMIFS($C167:C167,$C$11:C$11,"Balance")=0,C167=0),F$8&gt;=F166),F166,
IF(SUMIFS($C167:C167,$C$11:C$11,"Balance")=0, $D$993+SUM($B$8:F$8)-SUMIFS(B167:$C167,B$11:$C$11,"Payment"),
F$8))</f>
        <v>0</v>
      </c>
      <c r="F167" s="66">
        <f t="shared" si="25"/>
        <v>0</v>
      </c>
      <c r="G167" s="67"/>
      <c r="H167" s="66">
        <f>IF(OR(AND((I166-$D$993-SUM($C$8:I$8)+SUMIFS($C167:E167,$C$11:E$11,"Payment"))&lt;=0,SUMIFS($C167:F167,$C$11:F$11,"Balance")=0,F167=0),I$8&gt;=I166),I166,
IF(SUMIFS($C167:F167,$C$11:F$11,"Balance")=0, $D$993+SUM($B$8:I$8)-SUMIFS($C167:E167,$C$11:E$11,"Payment"),
I$8))</f>
        <v>0</v>
      </c>
      <c r="I167" s="66">
        <f t="shared" si="26"/>
        <v>0</v>
      </c>
      <c r="J167" s="47"/>
      <c r="K167" s="66">
        <f>IF(OR(AND((L166-$D$993-SUM($C$8:L$8)+SUMIFS($C167:H167,$C$11:H$11,"Payment"))&lt;=0,SUMIFS($C167:I167,$C$11:I$11,"Balance")=0,I167=0),L$8&gt;=L166),L166,
IF(SUMIFS($C167:I167,$C$11:I$11,"Balance")=0, $D$993+SUM($B$8:L$8)-SUMIFS($C167:H167,$C$11:H$11,"Payment"),
L$8))</f>
        <v>0</v>
      </c>
      <c r="L167" s="66">
        <f t="shared" si="27"/>
        <v>0</v>
      </c>
      <c r="M167" s="47"/>
      <c r="N167" s="66">
        <f>IF(OR(AND((O166-$D$993-SUM($C$8:O$8)+SUMIFS($C167:K167,$C$11:K$11,"Payment"))&lt;=0,SUMIFS($C167:L167,$C$11:L$11,"Balance")=0,L167=0),O$8&gt;=O166),O166,
IF(SUMIFS($C167:L167,$C$11:L$11,"Balance")=0, $D$993+SUM($B$8:O$8)-SUMIFS($C167:K167,$C$11:K$11,"Payment"),
O$8))</f>
        <v>0</v>
      </c>
      <c r="O167" s="66">
        <f t="shared" si="28"/>
        <v>0</v>
      </c>
      <c r="P167" s="47"/>
      <c r="Q167" s="66">
        <f>IF(OR(AND((R166-$D$993-SUM($C$8:R$8)+SUMIFS($C167:N167,$C$11:N$11,"Payment"))&lt;=0,SUMIFS($C167:O167,$C$11:O$11,"Balance")=0,O167=0),R$8&gt;=R166),R166,
IF(SUMIFS($C167:O167,$C$11:O$11,"Balance")=0, $D$993+SUM($B$8:R$8)-SUMIFS($C167:N167,$C$11:N$11,"Payment"),
R$8))</f>
        <v>0</v>
      </c>
      <c r="R167" s="66">
        <f t="shared" si="29"/>
        <v>0</v>
      </c>
      <c r="S167" s="47"/>
      <c r="T167" s="66">
        <f>IF(OR(AND((U166-$D$993-SUM($C$8:U$8)+SUMIFS($C167:Q167,$C$11:Q$11,"Payment"))&lt;=0,SUMIFS($C167:R167,$C$11:R$11,"Balance")=0,R167=0),U$8&gt;=U166),U166,
IF(SUMIFS($C167:R167,$C$11:R$11,"Balance")=0, $D$993+SUM($B$8:U$8)-SUMIFS($C167:Q167,$C$11:Q$11,"Payment"),
U$8))</f>
        <v>0</v>
      </c>
      <c r="U167" s="66">
        <f t="shared" si="30"/>
        <v>0</v>
      </c>
      <c r="V167" s="47"/>
      <c r="W167" s="66">
        <f>IF(OR(AND((X166-$D$993-SUM($C$8:X$8)+SUMIFS($C167:T167,$C$11:T$11,"Payment"))&lt;=0,SUMIFS($C167:U167,$C$11:U$11,"Balance")=0,U167=0),X$8&gt;=X166),X166,
IF(SUMIFS($C167:U167,$C$11:U$11,"Balance")=0, $D$993+SUM($B$8:X$8)-SUMIFS($C167:T167,$C$11:T$11,"Payment"),
X$8))</f>
        <v>0</v>
      </c>
      <c r="X167" s="66">
        <f t="shared" si="31"/>
        <v>0</v>
      </c>
      <c r="Y167" s="47"/>
      <c r="Z167" s="66">
        <f>IF(OR(AND((AA166-$D$993-SUM($C$8:AA$8)+SUMIFS($C167:W167,$C$11:W$11,"Payment"))&lt;=0,SUMIFS($C167:X167,$C$11:X$11,"Balance")=0,X167=0),AA$8&gt;=AA166),AA166,
IF(SUMIFS($C167:X167,$C$11:X$11,"Balance")=0, $D$993+SUM($B$8:AA$8)-SUMIFS($C167:W167,$C$11:W$11,"Payment"),
AA$8))</f>
        <v>0</v>
      </c>
      <c r="AA167" s="66">
        <f t="shared" si="32"/>
        <v>0</v>
      </c>
      <c r="AB167" s="47"/>
      <c r="AC167" s="66">
        <f>IF(OR(AND((AD166-$D$993-SUM($C$8:AD$8)+SUMIFS($C167:Z167,$C$11:Z$11,"Payment"))&lt;=0,SUMIFS($C167:AA167,$C$11:AA$11,"Balance")=0,AA167=0),AD$8&gt;=AD166),AD166,
IF(SUMIFS($C167:AA167,$C$11:AA$11,"Balance")=0, $D$993+SUM($B$8:AD$8)-SUMIFS($C167:Z167,$C$11:Z$11,"Payment"),
AD$8))</f>
        <v>0</v>
      </c>
      <c r="AD167" s="66">
        <f t="shared" si="33"/>
        <v>0</v>
      </c>
      <c r="AE167" s="47"/>
      <c r="AF167" s="66">
        <f>IF(OR(AND((AG166-$D$993-SUM($C$8:AG$8)+SUMIFS($C167:AC167,$C$11:AC$11,"Payment"))&lt;=0,SUMIFS($C167:AD167,$C$11:AD$11,"Balance")=0,AD167=0),AG$8&gt;=AG166),AG166,
IF(SUMIFS($C167:AD167,$C$11:AD$11,"Balance")=0, $D$993+SUM($B$8:AG$8)-SUMIFS($C167:AC167,$C$11:AC$11,"Payment"),
AG$8))</f>
        <v>0</v>
      </c>
      <c r="AG167" s="66">
        <f t="shared" si="34"/>
        <v>0</v>
      </c>
      <c r="AH167" s="47"/>
      <c r="AI167" s="66">
        <f>IF(OR(AND((AJ166-$D$993-SUM($C$8:AJ$8)+SUMIFS($C167:AF167,$C$11:AF$11,"Payment"))&lt;=0,SUMIFS($C167:AG167,$C$11:AG$11,"Balance")=0,AG167=0),AJ$8&gt;=AJ166),AJ166,
IF(SUMIFS($C167:AG167,$C$11:AG$11,"Balance")=0, $D$993+SUM($B$8:AJ$8)-SUMIFS($C167:AF167,$C$11:AF$11,"Payment"),
AJ$8))</f>
        <v>0</v>
      </c>
      <c r="AJ167" s="66">
        <f t="shared" si="35"/>
        <v>0</v>
      </c>
      <c r="AK167" s="67"/>
    </row>
    <row r="168" spans="1:37" s="49" customFormat="1" ht="15.6">
      <c r="A168" s="65">
        <v>157</v>
      </c>
      <c r="B168" s="66">
        <f>IF(OR(AND((C167-$D$993-SUM($C$8:C$8))&lt;=0),C$8&gt;=C167),C167, C$8+$D$993)</f>
        <v>0</v>
      </c>
      <c r="C168" s="66">
        <f t="shared" si="24"/>
        <v>0</v>
      </c>
      <c r="D168" s="67"/>
      <c r="E168" s="66">
        <f>IF(OR(AND((F167-$D$993-SUM($C$8:F$8)+SUMIFS(B168:$C168,B$11:$C$11,"Payment"))&lt;=0,SUMIFS($C168:C168,$C$11:C$11,"Balance")=0,C168=0),F$8&gt;=F167),F167,
IF(SUMIFS($C168:C168,$C$11:C$11,"Balance")=0, $D$993+SUM($B$8:F$8)-SUMIFS(B168:$C168,B$11:$C$11,"Payment"),
F$8))</f>
        <v>0</v>
      </c>
      <c r="F168" s="66">
        <f t="shared" si="25"/>
        <v>0</v>
      </c>
      <c r="G168" s="67"/>
      <c r="H168" s="66">
        <f>IF(OR(AND((I167-$D$993-SUM($C$8:I$8)+SUMIFS($C168:E168,$C$11:E$11,"Payment"))&lt;=0,SUMIFS($C168:F168,$C$11:F$11,"Balance")=0,F168=0),I$8&gt;=I167),I167,
IF(SUMIFS($C168:F168,$C$11:F$11,"Balance")=0, $D$993+SUM($B$8:I$8)-SUMIFS($C168:E168,$C$11:E$11,"Payment"),
I$8))</f>
        <v>0</v>
      </c>
      <c r="I168" s="66">
        <f t="shared" si="26"/>
        <v>0</v>
      </c>
      <c r="J168" s="47"/>
      <c r="K168" s="66">
        <f>IF(OR(AND((L167-$D$993-SUM($C$8:L$8)+SUMIFS($C168:H168,$C$11:H$11,"Payment"))&lt;=0,SUMIFS($C168:I168,$C$11:I$11,"Balance")=0,I168=0),L$8&gt;=L167),L167,
IF(SUMIFS($C168:I168,$C$11:I$11,"Balance")=0, $D$993+SUM($B$8:L$8)-SUMIFS($C168:H168,$C$11:H$11,"Payment"),
L$8))</f>
        <v>0</v>
      </c>
      <c r="L168" s="66">
        <f t="shared" si="27"/>
        <v>0</v>
      </c>
      <c r="M168" s="47"/>
      <c r="N168" s="66">
        <f>IF(OR(AND((O167-$D$993-SUM($C$8:O$8)+SUMIFS($C168:K168,$C$11:K$11,"Payment"))&lt;=0,SUMIFS($C168:L168,$C$11:L$11,"Balance")=0,L168=0),O$8&gt;=O167),O167,
IF(SUMIFS($C168:L168,$C$11:L$11,"Balance")=0, $D$993+SUM($B$8:O$8)-SUMIFS($C168:K168,$C$11:K$11,"Payment"),
O$8))</f>
        <v>0</v>
      </c>
      <c r="O168" s="66">
        <f t="shared" si="28"/>
        <v>0</v>
      </c>
      <c r="P168" s="47"/>
      <c r="Q168" s="66">
        <f>IF(OR(AND((R167-$D$993-SUM($C$8:R$8)+SUMIFS($C168:N168,$C$11:N$11,"Payment"))&lt;=0,SUMIFS($C168:O168,$C$11:O$11,"Balance")=0,O168=0),R$8&gt;=R167),R167,
IF(SUMIFS($C168:O168,$C$11:O$11,"Balance")=0, $D$993+SUM($B$8:R$8)-SUMIFS($C168:N168,$C$11:N$11,"Payment"),
R$8))</f>
        <v>0</v>
      </c>
      <c r="R168" s="66">
        <f t="shared" si="29"/>
        <v>0</v>
      </c>
      <c r="S168" s="47"/>
      <c r="T168" s="66">
        <f>IF(OR(AND((U167-$D$993-SUM($C$8:U$8)+SUMIFS($C168:Q168,$C$11:Q$11,"Payment"))&lt;=0,SUMIFS($C168:R168,$C$11:R$11,"Balance")=0,R168=0),U$8&gt;=U167),U167,
IF(SUMIFS($C168:R168,$C$11:R$11,"Balance")=0, $D$993+SUM($B$8:U$8)-SUMIFS($C168:Q168,$C$11:Q$11,"Payment"),
U$8))</f>
        <v>0</v>
      </c>
      <c r="U168" s="66">
        <f t="shared" si="30"/>
        <v>0</v>
      </c>
      <c r="V168" s="47"/>
      <c r="W168" s="66">
        <f>IF(OR(AND((X167-$D$993-SUM($C$8:X$8)+SUMIFS($C168:T168,$C$11:T$11,"Payment"))&lt;=0,SUMIFS($C168:U168,$C$11:U$11,"Balance")=0,U168=0),X$8&gt;=X167),X167,
IF(SUMIFS($C168:U168,$C$11:U$11,"Balance")=0, $D$993+SUM($B$8:X$8)-SUMIFS($C168:T168,$C$11:T$11,"Payment"),
X$8))</f>
        <v>0</v>
      </c>
      <c r="X168" s="66">
        <f t="shared" si="31"/>
        <v>0</v>
      </c>
      <c r="Y168" s="47"/>
      <c r="Z168" s="66">
        <f>IF(OR(AND((AA167-$D$993-SUM($C$8:AA$8)+SUMIFS($C168:W168,$C$11:W$11,"Payment"))&lt;=0,SUMIFS($C168:X168,$C$11:X$11,"Balance")=0,X168=0),AA$8&gt;=AA167),AA167,
IF(SUMIFS($C168:X168,$C$11:X$11,"Balance")=0, $D$993+SUM($B$8:AA$8)-SUMIFS($C168:W168,$C$11:W$11,"Payment"),
AA$8))</f>
        <v>0</v>
      </c>
      <c r="AA168" s="66">
        <f t="shared" si="32"/>
        <v>0</v>
      </c>
      <c r="AB168" s="47"/>
      <c r="AC168" s="66">
        <f>IF(OR(AND((AD167-$D$993-SUM($C$8:AD$8)+SUMIFS($C168:Z168,$C$11:Z$11,"Payment"))&lt;=0,SUMIFS($C168:AA168,$C$11:AA$11,"Balance")=0,AA168=0),AD$8&gt;=AD167),AD167,
IF(SUMIFS($C168:AA168,$C$11:AA$11,"Balance")=0, $D$993+SUM($B$8:AD$8)-SUMIFS($C168:Z168,$C$11:Z$11,"Payment"),
AD$8))</f>
        <v>0</v>
      </c>
      <c r="AD168" s="66">
        <f t="shared" si="33"/>
        <v>0</v>
      </c>
      <c r="AE168" s="47"/>
      <c r="AF168" s="66">
        <f>IF(OR(AND((AG167-$D$993-SUM($C$8:AG$8)+SUMIFS($C168:AC168,$C$11:AC$11,"Payment"))&lt;=0,SUMIFS($C168:AD168,$C$11:AD$11,"Balance")=0,AD168=0),AG$8&gt;=AG167),AG167,
IF(SUMIFS($C168:AD168,$C$11:AD$11,"Balance")=0, $D$993+SUM($B$8:AG$8)-SUMIFS($C168:AC168,$C$11:AC$11,"Payment"),
AG$8))</f>
        <v>0</v>
      </c>
      <c r="AG168" s="66">
        <f t="shared" si="34"/>
        <v>0</v>
      </c>
      <c r="AH168" s="47"/>
      <c r="AI168" s="66">
        <f>IF(OR(AND((AJ167-$D$993-SUM($C$8:AJ$8)+SUMIFS($C168:AF168,$C$11:AF$11,"Payment"))&lt;=0,SUMIFS($C168:AG168,$C$11:AG$11,"Balance")=0,AG168=0),AJ$8&gt;=AJ167),AJ167,
IF(SUMIFS($C168:AG168,$C$11:AG$11,"Balance")=0, $D$993+SUM($B$8:AJ$8)-SUMIFS($C168:AF168,$C$11:AF$11,"Payment"),
AJ$8))</f>
        <v>0</v>
      </c>
      <c r="AJ168" s="66">
        <f t="shared" si="35"/>
        <v>0</v>
      </c>
      <c r="AK168" s="67"/>
    </row>
    <row r="169" spans="1:37" s="49" customFormat="1" ht="15.6">
      <c r="A169" s="65">
        <v>158</v>
      </c>
      <c r="B169" s="66">
        <f>IF(OR(AND((C168-$D$993-SUM($C$8:C$8))&lt;=0),C$8&gt;=C168),C168, C$8+$D$993)</f>
        <v>0</v>
      </c>
      <c r="C169" s="66">
        <f t="shared" si="24"/>
        <v>0</v>
      </c>
      <c r="D169" s="67"/>
      <c r="E169" s="66">
        <f>IF(OR(AND((F168-$D$993-SUM($C$8:F$8)+SUMIFS(B169:$C169,B$11:$C$11,"Payment"))&lt;=0,SUMIFS($C169:C169,$C$11:C$11,"Balance")=0,C169=0),F$8&gt;=F168),F168,
IF(SUMIFS($C169:C169,$C$11:C$11,"Balance")=0, $D$993+SUM($B$8:F$8)-SUMIFS(B169:$C169,B$11:$C$11,"Payment"),
F$8))</f>
        <v>0</v>
      </c>
      <c r="F169" s="66">
        <f t="shared" si="25"/>
        <v>0</v>
      </c>
      <c r="G169" s="67"/>
      <c r="H169" s="66">
        <f>IF(OR(AND((I168-$D$993-SUM($C$8:I$8)+SUMIFS($C169:E169,$C$11:E$11,"Payment"))&lt;=0,SUMIFS($C169:F169,$C$11:F$11,"Balance")=0,F169=0),I$8&gt;=I168),I168,
IF(SUMIFS($C169:F169,$C$11:F$11,"Balance")=0, $D$993+SUM($B$8:I$8)-SUMIFS($C169:E169,$C$11:E$11,"Payment"),
I$8))</f>
        <v>0</v>
      </c>
      <c r="I169" s="66">
        <f t="shared" si="26"/>
        <v>0</v>
      </c>
      <c r="J169" s="47"/>
      <c r="K169" s="66">
        <f>IF(OR(AND((L168-$D$993-SUM($C$8:L$8)+SUMIFS($C169:H169,$C$11:H$11,"Payment"))&lt;=0,SUMIFS($C169:I169,$C$11:I$11,"Balance")=0,I169=0),L$8&gt;=L168),L168,
IF(SUMIFS($C169:I169,$C$11:I$11,"Balance")=0, $D$993+SUM($B$8:L$8)-SUMIFS($C169:H169,$C$11:H$11,"Payment"),
L$8))</f>
        <v>0</v>
      </c>
      <c r="L169" s="66">
        <f t="shared" si="27"/>
        <v>0</v>
      </c>
      <c r="M169" s="47"/>
      <c r="N169" s="66">
        <f>IF(OR(AND((O168-$D$993-SUM($C$8:O$8)+SUMIFS($C169:K169,$C$11:K$11,"Payment"))&lt;=0,SUMIFS($C169:L169,$C$11:L$11,"Balance")=0,L169=0),O$8&gt;=O168),O168,
IF(SUMIFS($C169:L169,$C$11:L$11,"Balance")=0, $D$993+SUM($B$8:O$8)-SUMIFS($C169:K169,$C$11:K$11,"Payment"),
O$8))</f>
        <v>0</v>
      </c>
      <c r="O169" s="66">
        <f t="shared" si="28"/>
        <v>0</v>
      </c>
      <c r="P169" s="47"/>
      <c r="Q169" s="66">
        <f>IF(OR(AND((R168-$D$993-SUM($C$8:R$8)+SUMIFS($C169:N169,$C$11:N$11,"Payment"))&lt;=0,SUMIFS($C169:O169,$C$11:O$11,"Balance")=0,O169=0),R$8&gt;=R168),R168,
IF(SUMIFS($C169:O169,$C$11:O$11,"Balance")=0, $D$993+SUM($B$8:R$8)-SUMIFS($C169:N169,$C$11:N$11,"Payment"),
R$8))</f>
        <v>0</v>
      </c>
      <c r="R169" s="66">
        <f t="shared" si="29"/>
        <v>0</v>
      </c>
      <c r="S169" s="47"/>
      <c r="T169" s="66">
        <f>IF(OR(AND((U168-$D$993-SUM($C$8:U$8)+SUMIFS($C169:Q169,$C$11:Q$11,"Payment"))&lt;=0,SUMIFS($C169:R169,$C$11:R$11,"Balance")=0,R169=0),U$8&gt;=U168),U168,
IF(SUMIFS($C169:R169,$C$11:R$11,"Balance")=0, $D$993+SUM($B$8:U$8)-SUMIFS($C169:Q169,$C$11:Q$11,"Payment"),
U$8))</f>
        <v>0</v>
      </c>
      <c r="U169" s="66">
        <f t="shared" si="30"/>
        <v>0</v>
      </c>
      <c r="V169" s="47"/>
      <c r="W169" s="66">
        <f>IF(OR(AND((X168-$D$993-SUM($C$8:X$8)+SUMIFS($C169:T169,$C$11:T$11,"Payment"))&lt;=0,SUMIFS($C169:U169,$C$11:U$11,"Balance")=0,U169=0),X$8&gt;=X168),X168,
IF(SUMIFS($C169:U169,$C$11:U$11,"Balance")=0, $D$993+SUM($B$8:X$8)-SUMIFS($C169:T169,$C$11:T$11,"Payment"),
X$8))</f>
        <v>0</v>
      </c>
      <c r="X169" s="66">
        <f t="shared" si="31"/>
        <v>0</v>
      </c>
      <c r="Y169" s="47"/>
      <c r="Z169" s="66">
        <f>IF(OR(AND((AA168-$D$993-SUM($C$8:AA$8)+SUMIFS($C169:W169,$C$11:W$11,"Payment"))&lt;=0,SUMIFS($C169:X169,$C$11:X$11,"Balance")=0,X169=0),AA$8&gt;=AA168),AA168,
IF(SUMIFS($C169:X169,$C$11:X$11,"Balance")=0, $D$993+SUM($B$8:AA$8)-SUMIFS($C169:W169,$C$11:W$11,"Payment"),
AA$8))</f>
        <v>0</v>
      </c>
      <c r="AA169" s="66">
        <f t="shared" si="32"/>
        <v>0</v>
      </c>
      <c r="AB169" s="47"/>
      <c r="AC169" s="66">
        <f>IF(OR(AND((AD168-$D$993-SUM($C$8:AD$8)+SUMIFS($C169:Z169,$C$11:Z$11,"Payment"))&lt;=0,SUMIFS($C169:AA169,$C$11:AA$11,"Balance")=0,AA169=0),AD$8&gt;=AD168),AD168,
IF(SUMIFS($C169:AA169,$C$11:AA$11,"Balance")=0, $D$993+SUM($B$8:AD$8)-SUMIFS($C169:Z169,$C$11:Z$11,"Payment"),
AD$8))</f>
        <v>0</v>
      </c>
      <c r="AD169" s="66">
        <f t="shared" si="33"/>
        <v>0</v>
      </c>
      <c r="AE169" s="47"/>
      <c r="AF169" s="66">
        <f>IF(OR(AND((AG168-$D$993-SUM($C$8:AG$8)+SUMIFS($C169:AC169,$C$11:AC$11,"Payment"))&lt;=0,SUMIFS($C169:AD169,$C$11:AD$11,"Balance")=0,AD169=0),AG$8&gt;=AG168),AG168,
IF(SUMIFS($C169:AD169,$C$11:AD$11,"Balance")=0, $D$993+SUM($B$8:AG$8)-SUMIFS($C169:AC169,$C$11:AC$11,"Payment"),
AG$8))</f>
        <v>0</v>
      </c>
      <c r="AG169" s="66">
        <f t="shared" si="34"/>
        <v>0</v>
      </c>
      <c r="AH169" s="47"/>
      <c r="AI169" s="66">
        <f>IF(OR(AND((AJ168-$D$993-SUM($C$8:AJ$8)+SUMIFS($C169:AF169,$C$11:AF$11,"Payment"))&lt;=0,SUMIFS($C169:AG169,$C$11:AG$11,"Balance")=0,AG169=0),AJ$8&gt;=AJ168),AJ168,
IF(SUMIFS($C169:AG169,$C$11:AG$11,"Balance")=0, $D$993+SUM($B$8:AJ$8)-SUMIFS($C169:AF169,$C$11:AF$11,"Payment"),
AJ$8))</f>
        <v>0</v>
      </c>
      <c r="AJ169" s="66">
        <f t="shared" si="35"/>
        <v>0</v>
      </c>
      <c r="AK169" s="67"/>
    </row>
    <row r="170" spans="1:37" s="49" customFormat="1" ht="15.6">
      <c r="A170" s="65">
        <v>159</v>
      </c>
      <c r="B170" s="66">
        <f>IF(OR(AND((C169-$D$993-SUM($C$8:C$8))&lt;=0),C$8&gt;=C169),C169, C$8+$D$993)</f>
        <v>0</v>
      </c>
      <c r="C170" s="66">
        <f t="shared" si="24"/>
        <v>0</v>
      </c>
      <c r="D170" s="67"/>
      <c r="E170" s="66">
        <f>IF(OR(AND((F169-$D$993-SUM($C$8:F$8)+SUMIFS(B170:$C170,B$11:$C$11,"Payment"))&lt;=0,SUMIFS($C170:C170,$C$11:C$11,"Balance")=0,C170=0),F$8&gt;=F169),F169,
IF(SUMIFS($C170:C170,$C$11:C$11,"Balance")=0, $D$993+SUM($B$8:F$8)-SUMIFS(B170:$C170,B$11:$C$11,"Payment"),
F$8))</f>
        <v>0</v>
      </c>
      <c r="F170" s="66">
        <f t="shared" si="25"/>
        <v>0</v>
      </c>
      <c r="G170" s="67"/>
      <c r="H170" s="66">
        <f>IF(OR(AND((I169-$D$993-SUM($C$8:I$8)+SUMIFS($C170:E170,$C$11:E$11,"Payment"))&lt;=0,SUMIFS($C170:F170,$C$11:F$11,"Balance")=0,F170=0),I$8&gt;=I169),I169,
IF(SUMIFS($C170:F170,$C$11:F$11,"Balance")=0, $D$993+SUM($B$8:I$8)-SUMIFS($C170:E170,$C$11:E$11,"Payment"),
I$8))</f>
        <v>0</v>
      </c>
      <c r="I170" s="66">
        <f t="shared" si="26"/>
        <v>0</v>
      </c>
      <c r="J170" s="47"/>
      <c r="K170" s="66">
        <f>IF(OR(AND((L169-$D$993-SUM($C$8:L$8)+SUMIFS($C170:H170,$C$11:H$11,"Payment"))&lt;=0,SUMIFS($C170:I170,$C$11:I$11,"Balance")=0,I170=0),L$8&gt;=L169),L169,
IF(SUMIFS($C170:I170,$C$11:I$11,"Balance")=0, $D$993+SUM($B$8:L$8)-SUMIFS($C170:H170,$C$11:H$11,"Payment"),
L$8))</f>
        <v>0</v>
      </c>
      <c r="L170" s="66">
        <f t="shared" si="27"/>
        <v>0</v>
      </c>
      <c r="M170" s="47"/>
      <c r="N170" s="66">
        <f>IF(OR(AND((O169-$D$993-SUM($C$8:O$8)+SUMIFS($C170:K170,$C$11:K$11,"Payment"))&lt;=0,SUMIFS($C170:L170,$C$11:L$11,"Balance")=0,L170=0),O$8&gt;=O169),O169,
IF(SUMIFS($C170:L170,$C$11:L$11,"Balance")=0, $D$993+SUM($B$8:O$8)-SUMIFS($C170:K170,$C$11:K$11,"Payment"),
O$8))</f>
        <v>0</v>
      </c>
      <c r="O170" s="66">
        <f t="shared" si="28"/>
        <v>0</v>
      </c>
      <c r="P170" s="47"/>
      <c r="Q170" s="66">
        <f>IF(OR(AND((R169-$D$993-SUM($C$8:R$8)+SUMIFS($C170:N170,$C$11:N$11,"Payment"))&lt;=0,SUMIFS($C170:O170,$C$11:O$11,"Balance")=0,O170=0),R$8&gt;=R169),R169,
IF(SUMIFS($C170:O170,$C$11:O$11,"Balance")=0, $D$993+SUM($B$8:R$8)-SUMIFS($C170:N170,$C$11:N$11,"Payment"),
R$8))</f>
        <v>0</v>
      </c>
      <c r="R170" s="66">
        <f t="shared" si="29"/>
        <v>0</v>
      </c>
      <c r="S170" s="47"/>
      <c r="T170" s="66">
        <f>IF(OR(AND((U169-$D$993-SUM($C$8:U$8)+SUMIFS($C170:Q170,$C$11:Q$11,"Payment"))&lt;=0,SUMIFS($C170:R170,$C$11:R$11,"Balance")=0,R170=0),U$8&gt;=U169),U169,
IF(SUMIFS($C170:R170,$C$11:R$11,"Balance")=0, $D$993+SUM($B$8:U$8)-SUMIFS($C170:Q170,$C$11:Q$11,"Payment"),
U$8))</f>
        <v>0</v>
      </c>
      <c r="U170" s="66">
        <f t="shared" si="30"/>
        <v>0</v>
      </c>
      <c r="V170" s="47"/>
      <c r="W170" s="66">
        <f>IF(OR(AND((X169-$D$993-SUM($C$8:X$8)+SUMIFS($C170:T170,$C$11:T$11,"Payment"))&lt;=0,SUMIFS($C170:U170,$C$11:U$11,"Balance")=0,U170=0),X$8&gt;=X169),X169,
IF(SUMIFS($C170:U170,$C$11:U$11,"Balance")=0, $D$993+SUM($B$8:X$8)-SUMIFS($C170:T170,$C$11:T$11,"Payment"),
X$8))</f>
        <v>0</v>
      </c>
      <c r="X170" s="66">
        <f t="shared" si="31"/>
        <v>0</v>
      </c>
      <c r="Y170" s="47"/>
      <c r="Z170" s="66">
        <f>IF(OR(AND((AA169-$D$993-SUM($C$8:AA$8)+SUMIFS($C170:W170,$C$11:W$11,"Payment"))&lt;=0,SUMIFS($C170:X170,$C$11:X$11,"Balance")=0,X170=0),AA$8&gt;=AA169),AA169,
IF(SUMIFS($C170:X170,$C$11:X$11,"Balance")=0, $D$993+SUM($B$8:AA$8)-SUMIFS($C170:W170,$C$11:W$11,"Payment"),
AA$8))</f>
        <v>0</v>
      </c>
      <c r="AA170" s="66">
        <f t="shared" si="32"/>
        <v>0</v>
      </c>
      <c r="AB170" s="47"/>
      <c r="AC170" s="66">
        <f>IF(OR(AND((AD169-$D$993-SUM($C$8:AD$8)+SUMIFS($C170:Z170,$C$11:Z$11,"Payment"))&lt;=0,SUMIFS($C170:AA170,$C$11:AA$11,"Balance")=0,AA170=0),AD$8&gt;=AD169),AD169,
IF(SUMIFS($C170:AA170,$C$11:AA$11,"Balance")=0, $D$993+SUM($B$8:AD$8)-SUMIFS($C170:Z170,$C$11:Z$11,"Payment"),
AD$8))</f>
        <v>0</v>
      </c>
      <c r="AD170" s="66">
        <f t="shared" si="33"/>
        <v>0</v>
      </c>
      <c r="AE170" s="47"/>
      <c r="AF170" s="66">
        <f>IF(OR(AND((AG169-$D$993-SUM($C$8:AG$8)+SUMIFS($C170:AC170,$C$11:AC$11,"Payment"))&lt;=0,SUMIFS($C170:AD170,$C$11:AD$11,"Balance")=0,AD170=0),AG$8&gt;=AG169),AG169,
IF(SUMIFS($C170:AD170,$C$11:AD$11,"Balance")=0, $D$993+SUM($B$8:AG$8)-SUMIFS($C170:AC170,$C$11:AC$11,"Payment"),
AG$8))</f>
        <v>0</v>
      </c>
      <c r="AG170" s="66">
        <f t="shared" si="34"/>
        <v>0</v>
      </c>
      <c r="AH170" s="47"/>
      <c r="AI170" s="66">
        <f>IF(OR(AND((AJ169-$D$993-SUM($C$8:AJ$8)+SUMIFS($C170:AF170,$C$11:AF$11,"Payment"))&lt;=0,SUMIFS($C170:AG170,$C$11:AG$11,"Balance")=0,AG170=0),AJ$8&gt;=AJ169),AJ169,
IF(SUMIFS($C170:AG170,$C$11:AG$11,"Balance")=0, $D$993+SUM($B$8:AJ$8)-SUMIFS($C170:AF170,$C$11:AF$11,"Payment"),
AJ$8))</f>
        <v>0</v>
      </c>
      <c r="AJ170" s="66">
        <f t="shared" si="35"/>
        <v>0</v>
      </c>
      <c r="AK170" s="67"/>
    </row>
    <row r="171" spans="1:37" s="49" customFormat="1" ht="15.6">
      <c r="A171" s="65">
        <v>160</v>
      </c>
      <c r="B171" s="66">
        <f>IF(OR(AND((C170-$D$993-SUM($C$8:C$8))&lt;=0),C$8&gt;=C170),C170, C$8+$D$993)</f>
        <v>0</v>
      </c>
      <c r="C171" s="66">
        <f t="shared" si="24"/>
        <v>0</v>
      </c>
      <c r="D171" s="67"/>
      <c r="E171" s="66">
        <f>IF(OR(AND((F170-$D$993-SUM($C$8:F$8)+SUMIFS(B171:$C171,B$11:$C$11,"Payment"))&lt;=0,SUMIFS($C171:C171,$C$11:C$11,"Balance")=0,C171=0),F$8&gt;=F170),F170,
IF(SUMIFS($C171:C171,$C$11:C$11,"Balance")=0, $D$993+SUM($B$8:F$8)-SUMIFS(B171:$C171,B$11:$C$11,"Payment"),
F$8))</f>
        <v>0</v>
      </c>
      <c r="F171" s="66">
        <f t="shared" si="25"/>
        <v>0</v>
      </c>
      <c r="G171" s="67"/>
      <c r="H171" s="66">
        <f>IF(OR(AND((I170-$D$993-SUM($C$8:I$8)+SUMIFS($C171:E171,$C$11:E$11,"Payment"))&lt;=0,SUMIFS($C171:F171,$C$11:F$11,"Balance")=0,F171=0),I$8&gt;=I170),I170,
IF(SUMIFS($C171:F171,$C$11:F$11,"Balance")=0, $D$993+SUM($B$8:I$8)-SUMIFS($C171:E171,$C$11:E$11,"Payment"),
I$8))</f>
        <v>0</v>
      </c>
      <c r="I171" s="66">
        <f t="shared" si="26"/>
        <v>0</v>
      </c>
      <c r="J171" s="47"/>
      <c r="K171" s="66">
        <f>IF(OR(AND((L170-$D$993-SUM($C$8:L$8)+SUMIFS($C171:H171,$C$11:H$11,"Payment"))&lt;=0,SUMIFS($C171:I171,$C$11:I$11,"Balance")=0,I171=0),L$8&gt;=L170),L170,
IF(SUMIFS($C171:I171,$C$11:I$11,"Balance")=0, $D$993+SUM($B$8:L$8)-SUMIFS($C171:H171,$C$11:H$11,"Payment"),
L$8))</f>
        <v>0</v>
      </c>
      <c r="L171" s="66">
        <f t="shared" si="27"/>
        <v>0</v>
      </c>
      <c r="M171" s="47"/>
      <c r="N171" s="66">
        <f>IF(OR(AND((O170-$D$993-SUM($C$8:O$8)+SUMIFS($C171:K171,$C$11:K$11,"Payment"))&lt;=0,SUMIFS($C171:L171,$C$11:L$11,"Balance")=0,L171=0),O$8&gt;=O170),O170,
IF(SUMIFS($C171:L171,$C$11:L$11,"Balance")=0, $D$993+SUM($B$8:O$8)-SUMIFS($C171:K171,$C$11:K$11,"Payment"),
O$8))</f>
        <v>0</v>
      </c>
      <c r="O171" s="66">
        <f t="shared" si="28"/>
        <v>0</v>
      </c>
      <c r="P171" s="47"/>
      <c r="Q171" s="66">
        <f>IF(OR(AND((R170-$D$993-SUM($C$8:R$8)+SUMIFS($C171:N171,$C$11:N$11,"Payment"))&lt;=0,SUMIFS($C171:O171,$C$11:O$11,"Balance")=0,O171=0),R$8&gt;=R170),R170,
IF(SUMIFS($C171:O171,$C$11:O$11,"Balance")=0, $D$993+SUM($B$8:R$8)-SUMIFS($C171:N171,$C$11:N$11,"Payment"),
R$8))</f>
        <v>0</v>
      </c>
      <c r="R171" s="66">
        <f t="shared" si="29"/>
        <v>0</v>
      </c>
      <c r="S171" s="47"/>
      <c r="T171" s="66">
        <f>IF(OR(AND((U170-$D$993-SUM($C$8:U$8)+SUMIFS($C171:Q171,$C$11:Q$11,"Payment"))&lt;=0,SUMIFS($C171:R171,$C$11:R$11,"Balance")=0,R171=0),U$8&gt;=U170),U170,
IF(SUMIFS($C171:R171,$C$11:R$11,"Balance")=0, $D$993+SUM($B$8:U$8)-SUMIFS($C171:Q171,$C$11:Q$11,"Payment"),
U$8))</f>
        <v>0</v>
      </c>
      <c r="U171" s="66">
        <f t="shared" si="30"/>
        <v>0</v>
      </c>
      <c r="V171" s="47"/>
      <c r="W171" s="66">
        <f>IF(OR(AND((X170-$D$993-SUM($C$8:X$8)+SUMIFS($C171:T171,$C$11:T$11,"Payment"))&lt;=0,SUMIFS($C171:U171,$C$11:U$11,"Balance")=0,U171=0),X$8&gt;=X170),X170,
IF(SUMIFS($C171:U171,$C$11:U$11,"Balance")=0, $D$993+SUM($B$8:X$8)-SUMIFS($C171:T171,$C$11:T$11,"Payment"),
X$8))</f>
        <v>0</v>
      </c>
      <c r="X171" s="66">
        <f t="shared" si="31"/>
        <v>0</v>
      </c>
      <c r="Y171" s="47"/>
      <c r="Z171" s="66">
        <f>IF(OR(AND((AA170-$D$993-SUM($C$8:AA$8)+SUMIFS($C171:W171,$C$11:W$11,"Payment"))&lt;=0,SUMIFS($C171:X171,$C$11:X$11,"Balance")=0,X171=0),AA$8&gt;=AA170),AA170,
IF(SUMIFS($C171:X171,$C$11:X$11,"Balance")=0, $D$993+SUM($B$8:AA$8)-SUMIFS($C171:W171,$C$11:W$11,"Payment"),
AA$8))</f>
        <v>0</v>
      </c>
      <c r="AA171" s="66">
        <f t="shared" si="32"/>
        <v>0</v>
      </c>
      <c r="AB171" s="47"/>
      <c r="AC171" s="66">
        <f>IF(OR(AND((AD170-$D$993-SUM($C$8:AD$8)+SUMIFS($C171:Z171,$C$11:Z$11,"Payment"))&lt;=0,SUMIFS($C171:AA171,$C$11:AA$11,"Balance")=0,AA171=0),AD$8&gt;=AD170),AD170,
IF(SUMIFS($C171:AA171,$C$11:AA$11,"Balance")=0, $D$993+SUM($B$8:AD$8)-SUMIFS($C171:Z171,$C$11:Z$11,"Payment"),
AD$8))</f>
        <v>0</v>
      </c>
      <c r="AD171" s="66">
        <f t="shared" si="33"/>
        <v>0</v>
      </c>
      <c r="AE171" s="47"/>
      <c r="AF171" s="66">
        <f>IF(OR(AND((AG170-$D$993-SUM($C$8:AG$8)+SUMIFS($C171:AC171,$C$11:AC$11,"Payment"))&lt;=0,SUMIFS($C171:AD171,$C$11:AD$11,"Balance")=0,AD171=0),AG$8&gt;=AG170),AG170,
IF(SUMIFS($C171:AD171,$C$11:AD$11,"Balance")=0, $D$993+SUM($B$8:AG$8)-SUMIFS($C171:AC171,$C$11:AC$11,"Payment"),
AG$8))</f>
        <v>0</v>
      </c>
      <c r="AG171" s="66">
        <f t="shared" si="34"/>
        <v>0</v>
      </c>
      <c r="AH171" s="47"/>
      <c r="AI171" s="66">
        <f>IF(OR(AND((AJ170-$D$993-SUM($C$8:AJ$8)+SUMIFS($C171:AF171,$C$11:AF$11,"Payment"))&lt;=0,SUMIFS($C171:AG171,$C$11:AG$11,"Balance")=0,AG171=0),AJ$8&gt;=AJ170),AJ170,
IF(SUMIFS($C171:AG171,$C$11:AG$11,"Balance")=0, $D$993+SUM($B$8:AJ$8)-SUMIFS($C171:AF171,$C$11:AF$11,"Payment"),
AJ$8))</f>
        <v>0</v>
      </c>
      <c r="AJ171" s="66">
        <f t="shared" si="35"/>
        <v>0</v>
      </c>
      <c r="AK171" s="67"/>
    </row>
    <row r="172" spans="1:37" s="49" customFormat="1" ht="15.6">
      <c r="A172" s="65">
        <v>161</v>
      </c>
      <c r="B172" s="66">
        <f>IF(OR(AND((C171-$D$993-SUM($C$8:C$8))&lt;=0),C$8&gt;=C171),C171, C$8+$D$993)</f>
        <v>0</v>
      </c>
      <c r="C172" s="66">
        <f t="shared" si="24"/>
        <v>0</v>
      </c>
      <c r="D172" s="67"/>
      <c r="E172" s="66">
        <f>IF(OR(AND((F171-$D$993-SUM($C$8:F$8)+SUMIFS(B172:$C172,B$11:$C$11,"Payment"))&lt;=0,SUMIFS($C172:C172,$C$11:C$11,"Balance")=0,C172=0),F$8&gt;=F171),F171,
IF(SUMIFS($C172:C172,$C$11:C$11,"Balance")=0, $D$993+SUM($B$8:F$8)-SUMIFS(B172:$C172,B$11:$C$11,"Payment"),
F$8))</f>
        <v>0</v>
      </c>
      <c r="F172" s="66">
        <f t="shared" si="25"/>
        <v>0</v>
      </c>
      <c r="G172" s="67"/>
      <c r="H172" s="66">
        <f>IF(OR(AND((I171-$D$993-SUM($C$8:I$8)+SUMIFS($C172:E172,$C$11:E$11,"Payment"))&lt;=0,SUMIFS($C172:F172,$C$11:F$11,"Balance")=0,F172=0),I$8&gt;=I171),I171,
IF(SUMIFS($C172:F172,$C$11:F$11,"Balance")=0, $D$993+SUM($B$8:I$8)-SUMIFS($C172:E172,$C$11:E$11,"Payment"),
I$8))</f>
        <v>0</v>
      </c>
      <c r="I172" s="66">
        <f t="shared" si="26"/>
        <v>0</v>
      </c>
      <c r="J172" s="47"/>
      <c r="K172" s="66">
        <f>IF(OR(AND((L171-$D$993-SUM($C$8:L$8)+SUMIFS($C172:H172,$C$11:H$11,"Payment"))&lt;=0,SUMIFS($C172:I172,$C$11:I$11,"Balance")=0,I172=0),L$8&gt;=L171),L171,
IF(SUMIFS($C172:I172,$C$11:I$11,"Balance")=0, $D$993+SUM($B$8:L$8)-SUMIFS($C172:H172,$C$11:H$11,"Payment"),
L$8))</f>
        <v>0</v>
      </c>
      <c r="L172" s="66">
        <f t="shared" si="27"/>
        <v>0</v>
      </c>
      <c r="M172" s="47"/>
      <c r="N172" s="66">
        <f>IF(OR(AND((O171-$D$993-SUM($C$8:O$8)+SUMIFS($C172:K172,$C$11:K$11,"Payment"))&lt;=0,SUMIFS($C172:L172,$C$11:L$11,"Balance")=0,L172=0),O$8&gt;=O171),O171,
IF(SUMIFS($C172:L172,$C$11:L$11,"Balance")=0, $D$993+SUM($B$8:O$8)-SUMIFS($C172:K172,$C$11:K$11,"Payment"),
O$8))</f>
        <v>0</v>
      </c>
      <c r="O172" s="66">
        <f t="shared" si="28"/>
        <v>0</v>
      </c>
      <c r="P172" s="47"/>
      <c r="Q172" s="66">
        <f>IF(OR(AND((R171-$D$993-SUM($C$8:R$8)+SUMIFS($C172:N172,$C$11:N$11,"Payment"))&lt;=0,SUMIFS($C172:O172,$C$11:O$11,"Balance")=0,O172=0),R$8&gt;=R171),R171,
IF(SUMIFS($C172:O172,$C$11:O$11,"Balance")=0, $D$993+SUM($B$8:R$8)-SUMIFS($C172:N172,$C$11:N$11,"Payment"),
R$8))</f>
        <v>0</v>
      </c>
      <c r="R172" s="66">
        <f t="shared" si="29"/>
        <v>0</v>
      </c>
      <c r="S172" s="47"/>
      <c r="T172" s="66">
        <f>IF(OR(AND((U171-$D$993-SUM($C$8:U$8)+SUMIFS($C172:Q172,$C$11:Q$11,"Payment"))&lt;=0,SUMIFS($C172:R172,$C$11:R$11,"Balance")=0,R172=0),U$8&gt;=U171),U171,
IF(SUMIFS($C172:R172,$C$11:R$11,"Balance")=0, $D$993+SUM($B$8:U$8)-SUMIFS($C172:Q172,$C$11:Q$11,"Payment"),
U$8))</f>
        <v>0</v>
      </c>
      <c r="U172" s="66">
        <f t="shared" si="30"/>
        <v>0</v>
      </c>
      <c r="V172" s="47"/>
      <c r="W172" s="66">
        <f>IF(OR(AND((X171-$D$993-SUM($C$8:X$8)+SUMIFS($C172:T172,$C$11:T$11,"Payment"))&lt;=0,SUMIFS($C172:U172,$C$11:U$11,"Balance")=0,U172=0),X$8&gt;=X171),X171,
IF(SUMIFS($C172:U172,$C$11:U$11,"Balance")=0, $D$993+SUM($B$8:X$8)-SUMIFS($C172:T172,$C$11:T$11,"Payment"),
X$8))</f>
        <v>0</v>
      </c>
      <c r="X172" s="66">
        <f t="shared" si="31"/>
        <v>0</v>
      </c>
      <c r="Y172" s="47"/>
      <c r="Z172" s="66">
        <f>IF(OR(AND((AA171-$D$993-SUM($C$8:AA$8)+SUMIFS($C172:W172,$C$11:W$11,"Payment"))&lt;=0,SUMIFS($C172:X172,$C$11:X$11,"Balance")=0,X172=0),AA$8&gt;=AA171),AA171,
IF(SUMIFS($C172:X172,$C$11:X$11,"Balance")=0, $D$993+SUM($B$8:AA$8)-SUMIFS($C172:W172,$C$11:W$11,"Payment"),
AA$8))</f>
        <v>0</v>
      </c>
      <c r="AA172" s="66">
        <f t="shared" si="32"/>
        <v>0</v>
      </c>
      <c r="AB172" s="47"/>
      <c r="AC172" s="66">
        <f>IF(OR(AND((AD171-$D$993-SUM($C$8:AD$8)+SUMIFS($C172:Z172,$C$11:Z$11,"Payment"))&lt;=0,SUMIFS($C172:AA172,$C$11:AA$11,"Balance")=0,AA172=0),AD$8&gt;=AD171),AD171,
IF(SUMIFS($C172:AA172,$C$11:AA$11,"Balance")=0, $D$993+SUM($B$8:AD$8)-SUMIFS($C172:Z172,$C$11:Z$11,"Payment"),
AD$8))</f>
        <v>0</v>
      </c>
      <c r="AD172" s="66">
        <f t="shared" si="33"/>
        <v>0</v>
      </c>
      <c r="AE172" s="47"/>
      <c r="AF172" s="66">
        <f>IF(OR(AND((AG171-$D$993-SUM($C$8:AG$8)+SUMIFS($C172:AC172,$C$11:AC$11,"Payment"))&lt;=0,SUMIFS($C172:AD172,$C$11:AD$11,"Balance")=0,AD172=0),AG$8&gt;=AG171),AG171,
IF(SUMIFS($C172:AD172,$C$11:AD$11,"Balance")=0, $D$993+SUM($B$8:AG$8)-SUMIFS($C172:AC172,$C$11:AC$11,"Payment"),
AG$8))</f>
        <v>0</v>
      </c>
      <c r="AG172" s="66">
        <f t="shared" si="34"/>
        <v>0</v>
      </c>
      <c r="AH172" s="47"/>
      <c r="AI172" s="66">
        <f>IF(OR(AND((AJ171-$D$993-SUM($C$8:AJ$8)+SUMIFS($C172:AF172,$C$11:AF$11,"Payment"))&lt;=0,SUMIFS($C172:AG172,$C$11:AG$11,"Balance")=0,AG172=0),AJ$8&gt;=AJ171),AJ171,
IF(SUMIFS($C172:AG172,$C$11:AG$11,"Balance")=0, $D$993+SUM($B$8:AJ$8)-SUMIFS($C172:AF172,$C$11:AF$11,"Payment"),
AJ$8))</f>
        <v>0</v>
      </c>
      <c r="AJ172" s="66">
        <f t="shared" si="35"/>
        <v>0</v>
      </c>
      <c r="AK172" s="67"/>
    </row>
    <row r="173" spans="1:37" s="49" customFormat="1" ht="15.6">
      <c r="A173" s="65">
        <v>162</v>
      </c>
      <c r="B173" s="66">
        <f>IF(OR(AND((C172-$D$993-SUM($C$8:C$8))&lt;=0),C$8&gt;=C172),C172, C$8+$D$993)</f>
        <v>0</v>
      </c>
      <c r="C173" s="66">
        <f t="shared" si="24"/>
        <v>0</v>
      </c>
      <c r="D173" s="67"/>
      <c r="E173" s="66">
        <f>IF(OR(AND((F172-$D$993-SUM($C$8:F$8)+SUMIFS(B173:$C173,B$11:$C$11,"Payment"))&lt;=0,SUMIFS($C173:C173,$C$11:C$11,"Balance")=0,C173=0),F$8&gt;=F172),F172,
IF(SUMIFS($C173:C173,$C$11:C$11,"Balance")=0, $D$993+SUM($B$8:F$8)-SUMIFS(B173:$C173,B$11:$C$11,"Payment"),
F$8))</f>
        <v>0</v>
      </c>
      <c r="F173" s="66">
        <f t="shared" si="25"/>
        <v>0</v>
      </c>
      <c r="G173" s="67"/>
      <c r="H173" s="66">
        <f>IF(OR(AND((I172-$D$993-SUM($C$8:I$8)+SUMIFS($C173:E173,$C$11:E$11,"Payment"))&lt;=0,SUMIFS($C173:F173,$C$11:F$11,"Balance")=0,F173=0),I$8&gt;=I172),I172,
IF(SUMIFS($C173:F173,$C$11:F$11,"Balance")=0, $D$993+SUM($B$8:I$8)-SUMIFS($C173:E173,$C$11:E$11,"Payment"),
I$8))</f>
        <v>0</v>
      </c>
      <c r="I173" s="66">
        <f t="shared" si="26"/>
        <v>0</v>
      </c>
      <c r="J173" s="47"/>
      <c r="K173" s="66">
        <f>IF(OR(AND((L172-$D$993-SUM($C$8:L$8)+SUMIFS($C173:H173,$C$11:H$11,"Payment"))&lt;=0,SUMIFS($C173:I173,$C$11:I$11,"Balance")=0,I173=0),L$8&gt;=L172),L172,
IF(SUMIFS($C173:I173,$C$11:I$11,"Balance")=0, $D$993+SUM($B$8:L$8)-SUMIFS($C173:H173,$C$11:H$11,"Payment"),
L$8))</f>
        <v>0</v>
      </c>
      <c r="L173" s="66">
        <f t="shared" si="27"/>
        <v>0</v>
      </c>
      <c r="M173" s="47"/>
      <c r="N173" s="66">
        <f>IF(OR(AND((O172-$D$993-SUM($C$8:O$8)+SUMIFS($C173:K173,$C$11:K$11,"Payment"))&lt;=0,SUMIFS($C173:L173,$C$11:L$11,"Balance")=0,L173=0),O$8&gt;=O172),O172,
IF(SUMIFS($C173:L173,$C$11:L$11,"Balance")=0, $D$993+SUM($B$8:O$8)-SUMIFS($C173:K173,$C$11:K$11,"Payment"),
O$8))</f>
        <v>0</v>
      </c>
      <c r="O173" s="66">
        <f t="shared" si="28"/>
        <v>0</v>
      </c>
      <c r="P173" s="47"/>
      <c r="Q173" s="66">
        <f>IF(OR(AND((R172-$D$993-SUM($C$8:R$8)+SUMIFS($C173:N173,$C$11:N$11,"Payment"))&lt;=0,SUMIFS($C173:O173,$C$11:O$11,"Balance")=0,O173=0),R$8&gt;=R172),R172,
IF(SUMIFS($C173:O173,$C$11:O$11,"Balance")=0, $D$993+SUM($B$8:R$8)-SUMIFS($C173:N173,$C$11:N$11,"Payment"),
R$8))</f>
        <v>0</v>
      </c>
      <c r="R173" s="66">
        <f t="shared" si="29"/>
        <v>0</v>
      </c>
      <c r="S173" s="47"/>
      <c r="T173" s="66">
        <f>IF(OR(AND((U172-$D$993-SUM($C$8:U$8)+SUMIFS($C173:Q173,$C$11:Q$11,"Payment"))&lt;=0,SUMIFS($C173:R173,$C$11:R$11,"Balance")=0,R173=0),U$8&gt;=U172),U172,
IF(SUMIFS($C173:R173,$C$11:R$11,"Balance")=0, $D$993+SUM($B$8:U$8)-SUMIFS($C173:Q173,$C$11:Q$11,"Payment"),
U$8))</f>
        <v>0</v>
      </c>
      <c r="U173" s="66">
        <f t="shared" si="30"/>
        <v>0</v>
      </c>
      <c r="V173" s="47"/>
      <c r="W173" s="66">
        <f>IF(OR(AND((X172-$D$993-SUM($C$8:X$8)+SUMIFS($C173:T173,$C$11:T$11,"Payment"))&lt;=0,SUMIFS($C173:U173,$C$11:U$11,"Balance")=0,U173=0),X$8&gt;=X172),X172,
IF(SUMIFS($C173:U173,$C$11:U$11,"Balance")=0, $D$993+SUM($B$8:X$8)-SUMIFS($C173:T173,$C$11:T$11,"Payment"),
X$8))</f>
        <v>0</v>
      </c>
      <c r="X173" s="66">
        <f t="shared" si="31"/>
        <v>0</v>
      </c>
      <c r="Y173" s="47"/>
      <c r="Z173" s="66">
        <f>IF(OR(AND((AA172-$D$993-SUM($C$8:AA$8)+SUMIFS($C173:W173,$C$11:W$11,"Payment"))&lt;=0,SUMIFS($C173:X173,$C$11:X$11,"Balance")=0,X173=0),AA$8&gt;=AA172),AA172,
IF(SUMIFS($C173:X173,$C$11:X$11,"Balance")=0, $D$993+SUM($B$8:AA$8)-SUMIFS($C173:W173,$C$11:W$11,"Payment"),
AA$8))</f>
        <v>0</v>
      </c>
      <c r="AA173" s="66">
        <f t="shared" si="32"/>
        <v>0</v>
      </c>
      <c r="AB173" s="47"/>
      <c r="AC173" s="66">
        <f>IF(OR(AND((AD172-$D$993-SUM($C$8:AD$8)+SUMIFS($C173:Z173,$C$11:Z$11,"Payment"))&lt;=0,SUMIFS($C173:AA173,$C$11:AA$11,"Balance")=0,AA173=0),AD$8&gt;=AD172),AD172,
IF(SUMIFS($C173:AA173,$C$11:AA$11,"Balance")=0, $D$993+SUM($B$8:AD$8)-SUMIFS($C173:Z173,$C$11:Z$11,"Payment"),
AD$8))</f>
        <v>0</v>
      </c>
      <c r="AD173" s="66">
        <f t="shared" si="33"/>
        <v>0</v>
      </c>
      <c r="AE173" s="47"/>
      <c r="AF173" s="66">
        <f>IF(OR(AND((AG172-$D$993-SUM($C$8:AG$8)+SUMIFS($C173:AC173,$C$11:AC$11,"Payment"))&lt;=0,SUMIFS($C173:AD173,$C$11:AD$11,"Balance")=0,AD173=0),AG$8&gt;=AG172),AG172,
IF(SUMIFS($C173:AD173,$C$11:AD$11,"Balance")=0, $D$993+SUM($B$8:AG$8)-SUMIFS($C173:AC173,$C$11:AC$11,"Payment"),
AG$8))</f>
        <v>0</v>
      </c>
      <c r="AG173" s="66">
        <f t="shared" si="34"/>
        <v>0</v>
      </c>
      <c r="AH173" s="47"/>
      <c r="AI173" s="66">
        <f>IF(OR(AND((AJ172-$D$993-SUM($C$8:AJ$8)+SUMIFS($C173:AF173,$C$11:AF$11,"Payment"))&lt;=0,SUMIFS($C173:AG173,$C$11:AG$11,"Balance")=0,AG173=0),AJ$8&gt;=AJ172),AJ172,
IF(SUMIFS($C173:AG173,$C$11:AG$11,"Balance")=0, $D$993+SUM($B$8:AJ$8)-SUMIFS($C173:AF173,$C$11:AF$11,"Payment"),
AJ$8))</f>
        <v>0</v>
      </c>
      <c r="AJ173" s="66">
        <f t="shared" si="35"/>
        <v>0</v>
      </c>
      <c r="AK173" s="67"/>
    </row>
    <row r="174" spans="1:37" s="49" customFormat="1" ht="15.6">
      <c r="A174" s="65">
        <v>163</v>
      </c>
      <c r="B174" s="66">
        <f>IF(OR(AND((C173-$D$993-SUM($C$8:C$8))&lt;=0),C$8&gt;=C173),C173, C$8+$D$993)</f>
        <v>0</v>
      </c>
      <c r="C174" s="66">
        <f t="shared" si="24"/>
        <v>0</v>
      </c>
      <c r="D174" s="67"/>
      <c r="E174" s="66">
        <f>IF(OR(AND((F173-$D$993-SUM($C$8:F$8)+SUMIFS(B174:$C174,B$11:$C$11,"Payment"))&lt;=0,SUMIFS($C174:C174,$C$11:C$11,"Balance")=0,C174=0),F$8&gt;=F173),F173,
IF(SUMIFS($C174:C174,$C$11:C$11,"Balance")=0, $D$993+SUM($B$8:F$8)-SUMIFS(B174:$C174,B$11:$C$11,"Payment"),
F$8))</f>
        <v>0</v>
      </c>
      <c r="F174" s="66">
        <f t="shared" si="25"/>
        <v>0</v>
      </c>
      <c r="G174" s="67"/>
      <c r="H174" s="66">
        <f>IF(OR(AND((I173-$D$993-SUM($C$8:I$8)+SUMIFS($C174:E174,$C$11:E$11,"Payment"))&lt;=0,SUMIFS($C174:F174,$C$11:F$11,"Balance")=0,F174=0),I$8&gt;=I173),I173,
IF(SUMIFS($C174:F174,$C$11:F$11,"Balance")=0, $D$993+SUM($B$8:I$8)-SUMIFS($C174:E174,$C$11:E$11,"Payment"),
I$8))</f>
        <v>0</v>
      </c>
      <c r="I174" s="66">
        <f t="shared" si="26"/>
        <v>0</v>
      </c>
      <c r="J174" s="47"/>
      <c r="K174" s="66">
        <f>IF(OR(AND((L173-$D$993-SUM($C$8:L$8)+SUMIFS($C174:H174,$C$11:H$11,"Payment"))&lt;=0,SUMIFS($C174:I174,$C$11:I$11,"Balance")=0,I174=0),L$8&gt;=L173),L173,
IF(SUMIFS($C174:I174,$C$11:I$11,"Balance")=0, $D$993+SUM($B$8:L$8)-SUMIFS($C174:H174,$C$11:H$11,"Payment"),
L$8))</f>
        <v>0</v>
      </c>
      <c r="L174" s="66">
        <f t="shared" si="27"/>
        <v>0</v>
      </c>
      <c r="M174" s="47"/>
      <c r="N174" s="66">
        <f>IF(OR(AND((O173-$D$993-SUM($C$8:O$8)+SUMIFS($C174:K174,$C$11:K$11,"Payment"))&lt;=0,SUMIFS($C174:L174,$C$11:L$11,"Balance")=0,L174=0),O$8&gt;=O173),O173,
IF(SUMIFS($C174:L174,$C$11:L$11,"Balance")=0, $D$993+SUM($B$8:O$8)-SUMIFS($C174:K174,$C$11:K$11,"Payment"),
O$8))</f>
        <v>0</v>
      </c>
      <c r="O174" s="66">
        <f t="shared" si="28"/>
        <v>0</v>
      </c>
      <c r="P174" s="47"/>
      <c r="Q174" s="66">
        <f>IF(OR(AND((R173-$D$993-SUM($C$8:R$8)+SUMIFS($C174:N174,$C$11:N$11,"Payment"))&lt;=0,SUMIFS($C174:O174,$C$11:O$11,"Balance")=0,O174=0),R$8&gt;=R173),R173,
IF(SUMIFS($C174:O174,$C$11:O$11,"Balance")=0, $D$993+SUM($B$8:R$8)-SUMIFS($C174:N174,$C$11:N$11,"Payment"),
R$8))</f>
        <v>0</v>
      </c>
      <c r="R174" s="66">
        <f t="shared" si="29"/>
        <v>0</v>
      </c>
      <c r="S174" s="47"/>
      <c r="T174" s="66">
        <f>IF(OR(AND((U173-$D$993-SUM($C$8:U$8)+SUMIFS($C174:Q174,$C$11:Q$11,"Payment"))&lt;=0,SUMIFS($C174:R174,$C$11:R$11,"Balance")=0,R174=0),U$8&gt;=U173),U173,
IF(SUMIFS($C174:R174,$C$11:R$11,"Balance")=0, $D$993+SUM($B$8:U$8)-SUMIFS($C174:Q174,$C$11:Q$11,"Payment"),
U$8))</f>
        <v>0</v>
      </c>
      <c r="U174" s="66">
        <f t="shared" si="30"/>
        <v>0</v>
      </c>
      <c r="V174" s="47"/>
      <c r="W174" s="66">
        <f>IF(OR(AND((X173-$D$993-SUM($C$8:X$8)+SUMIFS($C174:T174,$C$11:T$11,"Payment"))&lt;=0,SUMIFS($C174:U174,$C$11:U$11,"Balance")=0,U174=0),X$8&gt;=X173),X173,
IF(SUMIFS($C174:U174,$C$11:U$11,"Balance")=0, $D$993+SUM($B$8:X$8)-SUMIFS($C174:T174,$C$11:T$11,"Payment"),
X$8))</f>
        <v>0</v>
      </c>
      <c r="X174" s="66">
        <f t="shared" si="31"/>
        <v>0</v>
      </c>
      <c r="Y174" s="47"/>
      <c r="Z174" s="66">
        <f>IF(OR(AND((AA173-$D$993-SUM($C$8:AA$8)+SUMIFS($C174:W174,$C$11:W$11,"Payment"))&lt;=0,SUMIFS($C174:X174,$C$11:X$11,"Balance")=0,X174=0),AA$8&gt;=AA173),AA173,
IF(SUMIFS($C174:X174,$C$11:X$11,"Balance")=0, $D$993+SUM($B$8:AA$8)-SUMIFS($C174:W174,$C$11:W$11,"Payment"),
AA$8))</f>
        <v>0</v>
      </c>
      <c r="AA174" s="66">
        <f t="shared" si="32"/>
        <v>0</v>
      </c>
      <c r="AB174" s="47"/>
      <c r="AC174" s="66">
        <f>IF(OR(AND((AD173-$D$993-SUM($C$8:AD$8)+SUMIFS($C174:Z174,$C$11:Z$11,"Payment"))&lt;=0,SUMIFS($C174:AA174,$C$11:AA$11,"Balance")=0,AA174=0),AD$8&gt;=AD173),AD173,
IF(SUMIFS($C174:AA174,$C$11:AA$11,"Balance")=0, $D$993+SUM($B$8:AD$8)-SUMIFS($C174:Z174,$C$11:Z$11,"Payment"),
AD$8))</f>
        <v>0</v>
      </c>
      <c r="AD174" s="66">
        <f t="shared" si="33"/>
        <v>0</v>
      </c>
      <c r="AE174" s="47"/>
      <c r="AF174" s="66">
        <f>IF(OR(AND((AG173-$D$993-SUM($C$8:AG$8)+SUMIFS($C174:AC174,$C$11:AC$11,"Payment"))&lt;=0,SUMIFS($C174:AD174,$C$11:AD$11,"Balance")=0,AD174=0),AG$8&gt;=AG173),AG173,
IF(SUMIFS($C174:AD174,$C$11:AD$11,"Balance")=0, $D$993+SUM($B$8:AG$8)-SUMIFS($C174:AC174,$C$11:AC$11,"Payment"),
AG$8))</f>
        <v>0</v>
      </c>
      <c r="AG174" s="66">
        <f t="shared" si="34"/>
        <v>0</v>
      </c>
      <c r="AH174" s="47"/>
      <c r="AI174" s="66">
        <f>IF(OR(AND((AJ173-$D$993-SUM($C$8:AJ$8)+SUMIFS($C174:AF174,$C$11:AF$11,"Payment"))&lt;=0,SUMIFS($C174:AG174,$C$11:AG$11,"Balance")=0,AG174=0),AJ$8&gt;=AJ173),AJ173,
IF(SUMIFS($C174:AG174,$C$11:AG$11,"Balance")=0, $D$993+SUM($B$8:AJ$8)-SUMIFS($C174:AF174,$C$11:AF$11,"Payment"),
AJ$8))</f>
        <v>0</v>
      </c>
      <c r="AJ174" s="66">
        <f t="shared" si="35"/>
        <v>0</v>
      </c>
      <c r="AK174" s="67"/>
    </row>
    <row r="175" spans="1:37" s="49" customFormat="1" ht="15.6">
      <c r="A175" s="65">
        <v>164</v>
      </c>
      <c r="B175" s="66">
        <f>IF(OR(AND((C174-$D$993-SUM($C$8:C$8))&lt;=0),C$8&gt;=C174),C174, C$8+$D$993)</f>
        <v>0</v>
      </c>
      <c r="C175" s="66">
        <f t="shared" si="24"/>
        <v>0</v>
      </c>
      <c r="D175" s="67"/>
      <c r="E175" s="66">
        <f>IF(OR(AND((F174-$D$993-SUM($C$8:F$8)+SUMIFS(B175:$C175,B$11:$C$11,"Payment"))&lt;=0,SUMIFS($C175:C175,$C$11:C$11,"Balance")=0,C175=0),F$8&gt;=F174),F174,
IF(SUMIFS($C175:C175,$C$11:C$11,"Balance")=0, $D$993+SUM($B$8:F$8)-SUMIFS(B175:$C175,B$11:$C$11,"Payment"),
F$8))</f>
        <v>0</v>
      </c>
      <c r="F175" s="66">
        <f t="shared" si="25"/>
        <v>0</v>
      </c>
      <c r="G175" s="67"/>
      <c r="H175" s="66">
        <f>IF(OR(AND((I174-$D$993-SUM($C$8:I$8)+SUMIFS($C175:E175,$C$11:E$11,"Payment"))&lt;=0,SUMIFS($C175:F175,$C$11:F$11,"Balance")=0,F175=0),I$8&gt;=I174),I174,
IF(SUMIFS($C175:F175,$C$11:F$11,"Balance")=0, $D$993+SUM($B$8:I$8)-SUMIFS($C175:E175,$C$11:E$11,"Payment"),
I$8))</f>
        <v>0</v>
      </c>
      <c r="I175" s="66">
        <f t="shared" si="26"/>
        <v>0</v>
      </c>
      <c r="J175" s="47"/>
      <c r="K175" s="66">
        <f>IF(OR(AND((L174-$D$993-SUM($C$8:L$8)+SUMIFS($C175:H175,$C$11:H$11,"Payment"))&lt;=0,SUMIFS($C175:I175,$C$11:I$11,"Balance")=0,I175=0),L$8&gt;=L174),L174,
IF(SUMIFS($C175:I175,$C$11:I$11,"Balance")=0, $D$993+SUM($B$8:L$8)-SUMIFS($C175:H175,$C$11:H$11,"Payment"),
L$8))</f>
        <v>0</v>
      </c>
      <c r="L175" s="66">
        <f t="shared" si="27"/>
        <v>0</v>
      </c>
      <c r="M175" s="47"/>
      <c r="N175" s="66">
        <f>IF(OR(AND((O174-$D$993-SUM($C$8:O$8)+SUMIFS($C175:K175,$C$11:K$11,"Payment"))&lt;=0,SUMIFS($C175:L175,$C$11:L$11,"Balance")=0,L175=0),O$8&gt;=O174),O174,
IF(SUMIFS($C175:L175,$C$11:L$11,"Balance")=0, $D$993+SUM($B$8:O$8)-SUMIFS($C175:K175,$C$11:K$11,"Payment"),
O$8))</f>
        <v>0</v>
      </c>
      <c r="O175" s="66">
        <f t="shared" si="28"/>
        <v>0</v>
      </c>
      <c r="P175" s="47"/>
      <c r="Q175" s="66">
        <f>IF(OR(AND((R174-$D$993-SUM($C$8:R$8)+SUMIFS($C175:N175,$C$11:N$11,"Payment"))&lt;=0,SUMIFS($C175:O175,$C$11:O$11,"Balance")=0,O175=0),R$8&gt;=R174),R174,
IF(SUMIFS($C175:O175,$C$11:O$11,"Balance")=0, $D$993+SUM($B$8:R$8)-SUMIFS($C175:N175,$C$11:N$11,"Payment"),
R$8))</f>
        <v>0</v>
      </c>
      <c r="R175" s="66">
        <f t="shared" si="29"/>
        <v>0</v>
      </c>
      <c r="S175" s="47"/>
      <c r="T175" s="66">
        <f>IF(OR(AND((U174-$D$993-SUM($C$8:U$8)+SUMIFS($C175:Q175,$C$11:Q$11,"Payment"))&lt;=0,SUMIFS($C175:R175,$C$11:R$11,"Balance")=0,R175=0),U$8&gt;=U174),U174,
IF(SUMIFS($C175:R175,$C$11:R$11,"Balance")=0, $D$993+SUM($B$8:U$8)-SUMIFS($C175:Q175,$C$11:Q$11,"Payment"),
U$8))</f>
        <v>0</v>
      </c>
      <c r="U175" s="66">
        <f t="shared" si="30"/>
        <v>0</v>
      </c>
      <c r="V175" s="47"/>
      <c r="W175" s="66">
        <f>IF(OR(AND((X174-$D$993-SUM($C$8:X$8)+SUMIFS($C175:T175,$C$11:T$11,"Payment"))&lt;=0,SUMIFS($C175:U175,$C$11:U$11,"Balance")=0,U175=0),X$8&gt;=X174),X174,
IF(SUMIFS($C175:U175,$C$11:U$11,"Balance")=0, $D$993+SUM($B$8:X$8)-SUMIFS($C175:T175,$C$11:T$11,"Payment"),
X$8))</f>
        <v>0</v>
      </c>
      <c r="X175" s="66">
        <f t="shared" si="31"/>
        <v>0</v>
      </c>
      <c r="Y175" s="47"/>
      <c r="Z175" s="66">
        <f>IF(OR(AND((AA174-$D$993-SUM($C$8:AA$8)+SUMIFS($C175:W175,$C$11:W$11,"Payment"))&lt;=0,SUMIFS($C175:X175,$C$11:X$11,"Balance")=0,X175=0),AA$8&gt;=AA174),AA174,
IF(SUMIFS($C175:X175,$C$11:X$11,"Balance")=0, $D$993+SUM($B$8:AA$8)-SUMIFS($C175:W175,$C$11:W$11,"Payment"),
AA$8))</f>
        <v>0</v>
      </c>
      <c r="AA175" s="66">
        <f t="shared" si="32"/>
        <v>0</v>
      </c>
      <c r="AB175" s="47"/>
      <c r="AC175" s="66">
        <f>IF(OR(AND((AD174-$D$993-SUM($C$8:AD$8)+SUMIFS($C175:Z175,$C$11:Z$11,"Payment"))&lt;=0,SUMIFS($C175:AA175,$C$11:AA$11,"Balance")=0,AA175=0),AD$8&gt;=AD174),AD174,
IF(SUMIFS($C175:AA175,$C$11:AA$11,"Balance")=0, $D$993+SUM($B$8:AD$8)-SUMIFS($C175:Z175,$C$11:Z$11,"Payment"),
AD$8))</f>
        <v>0</v>
      </c>
      <c r="AD175" s="66">
        <f t="shared" si="33"/>
        <v>0</v>
      </c>
      <c r="AE175" s="47"/>
      <c r="AF175" s="66">
        <f>IF(OR(AND((AG174-$D$993-SUM($C$8:AG$8)+SUMIFS($C175:AC175,$C$11:AC$11,"Payment"))&lt;=0,SUMIFS($C175:AD175,$C$11:AD$11,"Balance")=0,AD175=0),AG$8&gt;=AG174),AG174,
IF(SUMIFS($C175:AD175,$C$11:AD$11,"Balance")=0, $D$993+SUM($B$8:AG$8)-SUMIFS($C175:AC175,$C$11:AC$11,"Payment"),
AG$8))</f>
        <v>0</v>
      </c>
      <c r="AG175" s="66">
        <f t="shared" si="34"/>
        <v>0</v>
      </c>
      <c r="AH175" s="47"/>
      <c r="AI175" s="66">
        <f>IF(OR(AND((AJ174-$D$993-SUM($C$8:AJ$8)+SUMIFS($C175:AF175,$C$11:AF$11,"Payment"))&lt;=0,SUMIFS($C175:AG175,$C$11:AG$11,"Balance")=0,AG175=0),AJ$8&gt;=AJ174),AJ174,
IF(SUMIFS($C175:AG175,$C$11:AG$11,"Balance")=0, $D$993+SUM($B$8:AJ$8)-SUMIFS($C175:AF175,$C$11:AF$11,"Payment"),
AJ$8))</f>
        <v>0</v>
      </c>
      <c r="AJ175" s="66">
        <f t="shared" si="35"/>
        <v>0</v>
      </c>
      <c r="AK175" s="67"/>
    </row>
    <row r="176" spans="1:37" s="49" customFormat="1" ht="15.6">
      <c r="A176" s="65">
        <v>165</v>
      </c>
      <c r="B176" s="66">
        <f>IF(OR(AND((C175-$D$993-SUM($C$8:C$8))&lt;=0),C$8&gt;=C175),C175, C$8+$D$993)</f>
        <v>0</v>
      </c>
      <c r="C176" s="66">
        <f t="shared" si="24"/>
        <v>0</v>
      </c>
      <c r="D176" s="67"/>
      <c r="E176" s="66">
        <f>IF(OR(AND((F175-$D$993-SUM($C$8:F$8)+SUMIFS(B176:$C176,B$11:$C$11,"Payment"))&lt;=0,SUMIFS($C176:C176,$C$11:C$11,"Balance")=0,C176=0),F$8&gt;=F175),F175,
IF(SUMIFS($C176:C176,$C$11:C$11,"Balance")=0, $D$993+SUM($B$8:F$8)-SUMIFS(B176:$C176,B$11:$C$11,"Payment"),
F$8))</f>
        <v>0</v>
      </c>
      <c r="F176" s="66">
        <f t="shared" si="25"/>
        <v>0</v>
      </c>
      <c r="G176" s="67"/>
      <c r="H176" s="66">
        <f>IF(OR(AND((I175-$D$993-SUM($C$8:I$8)+SUMIFS($C176:E176,$C$11:E$11,"Payment"))&lt;=0,SUMIFS($C176:F176,$C$11:F$11,"Balance")=0,F176=0),I$8&gt;=I175),I175,
IF(SUMIFS($C176:F176,$C$11:F$11,"Balance")=0, $D$993+SUM($B$8:I$8)-SUMIFS($C176:E176,$C$11:E$11,"Payment"),
I$8))</f>
        <v>0</v>
      </c>
      <c r="I176" s="66">
        <f t="shared" si="26"/>
        <v>0</v>
      </c>
      <c r="J176" s="47"/>
      <c r="K176" s="66">
        <f>IF(OR(AND((L175-$D$993-SUM($C$8:L$8)+SUMIFS($C176:H176,$C$11:H$11,"Payment"))&lt;=0,SUMIFS($C176:I176,$C$11:I$11,"Balance")=0,I176=0),L$8&gt;=L175),L175,
IF(SUMIFS($C176:I176,$C$11:I$11,"Balance")=0, $D$993+SUM($B$8:L$8)-SUMIFS($C176:H176,$C$11:H$11,"Payment"),
L$8))</f>
        <v>0</v>
      </c>
      <c r="L176" s="66">
        <f t="shared" si="27"/>
        <v>0</v>
      </c>
      <c r="M176" s="47"/>
      <c r="N176" s="66">
        <f>IF(OR(AND((O175-$D$993-SUM($C$8:O$8)+SUMIFS($C176:K176,$C$11:K$11,"Payment"))&lt;=0,SUMIFS($C176:L176,$C$11:L$11,"Balance")=0,L176=0),O$8&gt;=O175),O175,
IF(SUMIFS($C176:L176,$C$11:L$11,"Balance")=0, $D$993+SUM($B$8:O$8)-SUMIFS($C176:K176,$C$11:K$11,"Payment"),
O$8))</f>
        <v>0</v>
      </c>
      <c r="O176" s="66">
        <f t="shared" si="28"/>
        <v>0</v>
      </c>
      <c r="P176" s="47"/>
      <c r="Q176" s="66">
        <f>IF(OR(AND((R175-$D$993-SUM($C$8:R$8)+SUMIFS($C176:N176,$C$11:N$11,"Payment"))&lt;=0,SUMIFS($C176:O176,$C$11:O$11,"Balance")=0,O176=0),R$8&gt;=R175),R175,
IF(SUMIFS($C176:O176,$C$11:O$11,"Balance")=0, $D$993+SUM($B$8:R$8)-SUMIFS($C176:N176,$C$11:N$11,"Payment"),
R$8))</f>
        <v>0</v>
      </c>
      <c r="R176" s="66">
        <f t="shared" si="29"/>
        <v>0</v>
      </c>
      <c r="S176" s="47"/>
      <c r="T176" s="66">
        <f>IF(OR(AND((U175-$D$993-SUM($C$8:U$8)+SUMIFS($C176:Q176,$C$11:Q$11,"Payment"))&lt;=0,SUMIFS($C176:R176,$C$11:R$11,"Balance")=0,R176=0),U$8&gt;=U175),U175,
IF(SUMIFS($C176:R176,$C$11:R$11,"Balance")=0, $D$993+SUM($B$8:U$8)-SUMIFS($C176:Q176,$C$11:Q$11,"Payment"),
U$8))</f>
        <v>0</v>
      </c>
      <c r="U176" s="66">
        <f t="shared" si="30"/>
        <v>0</v>
      </c>
      <c r="V176" s="47"/>
      <c r="W176" s="66">
        <f>IF(OR(AND((X175-$D$993-SUM($C$8:X$8)+SUMIFS($C176:T176,$C$11:T$11,"Payment"))&lt;=0,SUMIFS($C176:U176,$C$11:U$11,"Balance")=0,U176=0),X$8&gt;=X175),X175,
IF(SUMIFS($C176:U176,$C$11:U$11,"Balance")=0, $D$993+SUM($B$8:X$8)-SUMIFS($C176:T176,$C$11:T$11,"Payment"),
X$8))</f>
        <v>0</v>
      </c>
      <c r="X176" s="66">
        <f t="shared" si="31"/>
        <v>0</v>
      </c>
      <c r="Y176" s="47"/>
      <c r="Z176" s="66">
        <f>IF(OR(AND((AA175-$D$993-SUM($C$8:AA$8)+SUMIFS($C176:W176,$C$11:W$11,"Payment"))&lt;=0,SUMIFS($C176:X176,$C$11:X$11,"Balance")=0,X176=0),AA$8&gt;=AA175),AA175,
IF(SUMIFS($C176:X176,$C$11:X$11,"Balance")=0, $D$993+SUM($B$8:AA$8)-SUMIFS($C176:W176,$C$11:W$11,"Payment"),
AA$8))</f>
        <v>0</v>
      </c>
      <c r="AA176" s="66">
        <f t="shared" si="32"/>
        <v>0</v>
      </c>
      <c r="AB176" s="47"/>
      <c r="AC176" s="66">
        <f>IF(OR(AND((AD175-$D$993-SUM($C$8:AD$8)+SUMIFS($C176:Z176,$C$11:Z$11,"Payment"))&lt;=0,SUMIFS($C176:AA176,$C$11:AA$11,"Balance")=0,AA176=0),AD$8&gt;=AD175),AD175,
IF(SUMIFS($C176:AA176,$C$11:AA$11,"Balance")=0, $D$993+SUM($B$8:AD$8)-SUMIFS($C176:Z176,$C$11:Z$11,"Payment"),
AD$8))</f>
        <v>0</v>
      </c>
      <c r="AD176" s="66">
        <f t="shared" si="33"/>
        <v>0</v>
      </c>
      <c r="AE176" s="47"/>
      <c r="AF176" s="66">
        <f>IF(OR(AND((AG175-$D$993-SUM($C$8:AG$8)+SUMIFS($C176:AC176,$C$11:AC$11,"Payment"))&lt;=0,SUMIFS($C176:AD176,$C$11:AD$11,"Balance")=0,AD176=0),AG$8&gt;=AG175),AG175,
IF(SUMIFS($C176:AD176,$C$11:AD$11,"Balance")=0, $D$993+SUM($B$8:AG$8)-SUMIFS($C176:AC176,$C$11:AC$11,"Payment"),
AG$8))</f>
        <v>0</v>
      </c>
      <c r="AG176" s="66">
        <f t="shared" si="34"/>
        <v>0</v>
      </c>
      <c r="AH176" s="47"/>
      <c r="AI176" s="66">
        <f>IF(OR(AND((AJ175-$D$993-SUM($C$8:AJ$8)+SUMIFS($C176:AF176,$C$11:AF$11,"Payment"))&lt;=0,SUMIFS($C176:AG176,$C$11:AG$11,"Balance")=0,AG176=0),AJ$8&gt;=AJ175),AJ175,
IF(SUMIFS($C176:AG176,$C$11:AG$11,"Balance")=0, $D$993+SUM($B$8:AJ$8)-SUMIFS($C176:AF176,$C$11:AF$11,"Payment"),
AJ$8))</f>
        <v>0</v>
      </c>
      <c r="AJ176" s="66">
        <f t="shared" si="35"/>
        <v>0</v>
      </c>
      <c r="AK176" s="67"/>
    </row>
    <row r="177" spans="1:37" s="49" customFormat="1" ht="15.6">
      <c r="A177" s="65">
        <v>166</v>
      </c>
      <c r="B177" s="66">
        <f>IF(OR(AND((C176-$D$993-SUM($C$8:C$8))&lt;=0),C$8&gt;=C176),C176, C$8+$D$993)</f>
        <v>0</v>
      </c>
      <c r="C177" s="66">
        <f t="shared" si="24"/>
        <v>0</v>
      </c>
      <c r="D177" s="67"/>
      <c r="E177" s="66">
        <f>IF(OR(AND((F176-$D$993-SUM($C$8:F$8)+SUMIFS(B177:$C177,B$11:$C$11,"Payment"))&lt;=0,SUMIFS($C177:C177,$C$11:C$11,"Balance")=0,C177=0),F$8&gt;=F176),F176,
IF(SUMIFS($C177:C177,$C$11:C$11,"Balance")=0, $D$993+SUM($B$8:F$8)-SUMIFS(B177:$C177,B$11:$C$11,"Payment"),
F$8))</f>
        <v>0</v>
      </c>
      <c r="F177" s="66">
        <f t="shared" si="25"/>
        <v>0</v>
      </c>
      <c r="G177" s="67"/>
      <c r="H177" s="66">
        <f>IF(OR(AND((I176-$D$993-SUM($C$8:I$8)+SUMIFS($C177:E177,$C$11:E$11,"Payment"))&lt;=0,SUMIFS($C177:F177,$C$11:F$11,"Balance")=0,F177=0),I$8&gt;=I176),I176,
IF(SUMIFS($C177:F177,$C$11:F$11,"Balance")=0, $D$993+SUM($B$8:I$8)-SUMIFS($C177:E177,$C$11:E$11,"Payment"),
I$8))</f>
        <v>0</v>
      </c>
      <c r="I177" s="66">
        <f t="shared" si="26"/>
        <v>0</v>
      </c>
      <c r="J177" s="47"/>
      <c r="K177" s="66">
        <f>IF(OR(AND((L176-$D$993-SUM($C$8:L$8)+SUMIFS($C177:H177,$C$11:H$11,"Payment"))&lt;=0,SUMIFS($C177:I177,$C$11:I$11,"Balance")=0,I177=0),L$8&gt;=L176),L176,
IF(SUMIFS($C177:I177,$C$11:I$11,"Balance")=0, $D$993+SUM($B$8:L$8)-SUMIFS($C177:H177,$C$11:H$11,"Payment"),
L$8))</f>
        <v>0</v>
      </c>
      <c r="L177" s="66">
        <f t="shared" si="27"/>
        <v>0</v>
      </c>
      <c r="M177" s="47"/>
      <c r="N177" s="66">
        <f>IF(OR(AND((O176-$D$993-SUM($C$8:O$8)+SUMIFS($C177:K177,$C$11:K$11,"Payment"))&lt;=0,SUMIFS($C177:L177,$C$11:L$11,"Balance")=0,L177=0),O$8&gt;=O176),O176,
IF(SUMIFS($C177:L177,$C$11:L$11,"Balance")=0, $D$993+SUM($B$8:O$8)-SUMIFS($C177:K177,$C$11:K$11,"Payment"),
O$8))</f>
        <v>0</v>
      </c>
      <c r="O177" s="66">
        <f t="shared" si="28"/>
        <v>0</v>
      </c>
      <c r="P177" s="47"/>
      <c r="Q177" s="66">
        <f>IF(OR(AND((R176-$D$993-SUM($C$8:R$8)+SUMIFS($C177:N177,$C$11:N$11,"Payment"))&lt;=0,SUMIFS($C177:O177,$C$11:O$11,"Balance")=0,O177=0),R$8&gt;=R176),R176,
IF(SUMIFS($C177:O177,$C$11:O$11,"Balance")=0, $D$993+SUM($B$8:R$8)-SUMIFS($C177:N177,$C$11:N$11,"Payment"),
R$8))</f>
        <v>0</v>
      </c>
      <c r="R177" s="66">
        <f t="shared" si="29"/>
        <v>0</v>
      </c>
      <c r="S177" s="47"/>
      <c r="T177" s="66">
        <f>IF(OR(AND((U176-$D$993-SUM($C$8:U$8)+SUMIFS($C177:Q177,$C$11:Q$11,"Payment"))&lt;=0,SUMIFS($C177:R177,$C$11:R$11,"Balance")=0,R177=0),U$8&gt;=U176),U176,
IF(SUMIFS($C177:R177,$C$11:R$11,"Balance")=0, $D$993+SUM($B$8:U$8)-SUMIFS($C177:Q177,$C$11:Q$11,"Payment"),
U$8))</f>
        <v>0</v>
      </c>
      <c r="U177" s="66">
        <f t="shared" si="30"/>
        <v>0</v>
      </c>
      <c r="V177" s="47"/>
      <c r="W177" s="66">
        <f>IF(OR(AND((X176-$D$993-SUM($C$8:X$8)+SUMIFS($C177:T177,$C$11:T$11,"Payment"))&lt;=0,SUMIFS($C177:U177,$C$11:U$11,"Balance")=0,U177=0),X$8&gt;=X176),X176,
IF(SUMIFS($C177:U177,$C$11:U$11,"Balance")=0, $D$993+SUM($B$8:X$8)-SUMIFS($C177:T177,$C$11:T$11,"Payment"),
X$8))</f>
        <v>0</v>
      </c>
      <c r="X177" s="66">
        <f t="shared" si="31"/>
        <v>0</v>
      </c>
      <c r="Y177" s="47"/>
      <c r="Z177" s="66">
        <f>IF(OR(AND((AA176-$D$993-SUM($C$8:AA$8)+SUMIFS($C177:W177,$C$11:W$11,"Payment"))&lt;=0,SUMIFS($C177:X177,$C$11:X$11,"Balance")=0,X177=0),AA$8&gt;=AA176),AA176,
IF(SUMIFS($C177:X177,$C$11:X$11,"Balance")=0, $D$993+SUM($B$8:AA$8)-SUMIFS($C177:W177,$C$11:W$11,"Payment"),
AA$8))</f>
        <v>0</v>
      </c>
      <c r="AA177" s="66">
        <f t="shared" si="32"/>
        <v>0</v>
      </c>
      <c r="AB177" s="47"/>
      <c r="AC177" s="66">
        <f>IF(OR(AND((AD176-$D$993-SUM($C$8:AD$8)+SUMIFS($C177:Z177,$C$11:Z$11,"Payment"))&lt;=0,SUMIFS($C177:AA177,$C$11:AA$11,"Balance")=0,AA177=0),AD$8&gt;=AD176),AD176,
IF(SUMIFS($C177:AA177,$C$11:AA$11,"Balance")=0, $D$993+SUM($B$8:AD$8)-SUMIFS($C177:Z177,$C$11:Z$11,"Payment"),
AD$8))</f>
        <v>0</v>
      </c>
      <c r="AD177" s="66">
        <f t="shared" si="33"/>
        <v>0</v>
      </c>
      <c r="AE177" s="47"/>
      <c r="AF177" s="66">
        <f>IF(OR(AND((AG176-$D$993-SUM($C$8:AG$8)+SUMIFS($C177:AC177,$C$11:AC$11,"Payment"))&lt;=0,SUMIFS($C177:AD177,$C$11:AD$11,"Balance")=0,AD177=0),AG$8&gt;=AG176),AG176,
IF(SUMIFS($C177:AD177,$C$11:AD$11,"Balance")=0, $D$993+SUM($B$8:AG$8)-SUMIFS($C177:AC177,$C$11:AC$11,"Payment"),
AG$8))</f>
        <v>0</v>
      </c>
      <c r="AG177" s="66">
        <f t="shared" si="34"/>
        <v>0</v>
      </c>
      <c r="AH177" s="47"/>
      <c r="AI177" s="66">
        <f>IF(OR(AND((AJ176-$D$993-SUM($C$8:AJ$8)+SUMIFS($C177:AF177,$C$11:AF$11,"Payment"))&lt;=0,SUMIFS($C177:AG177,$C$11:AG$11,"Balance")=0,AG177=0),AJ$8&gt;=AJ176),AJ176,
IF(SUMIFS($C177:AG177,$C$11:AG$11,"Balance")=0, $D$993+SUM($B$8:AJ$8)-SUMIFS($C177:AF177,$C$11:AF$11,"Payment"),
AJ$8))</f>
        <v>0</v>
      </c>
      <c r="AJ177" s="66">
        <f t="shared" si="35"/>
        <v>0</v>
      </c>
      <c r="AK177" s="67"/>
    </row>
    <row r="178" spans="1:37" s="49" customFormat="1" ht="15.6">
      <c r="A178" s="65">
        <v>167</v>
      </c>
      <c r="B178" s="66">
        <f>IF(OR(AND((C177-$D$993-SUM($C$8:C$8))&lt;=0),C$8&gt;=C177),C177, C$8+$D$993)</f>
        <v>0</v>
      </c>
      <c r="C178" s="66">
        <f t="shared" si="24"/>
        <v>0</v>
      </c>
      <c r="D178" s="67"/>
      <c r="E178" s="66">
        <f>IF(OR(AND((F177-$D$993-SUM($C$8:F$8)+SUMIFS(B178:$C178,B$11:$C$11,"Payment"))&lt;=0,SUMIFS($C178:C178,$C$11:C$11,"Balance")=0,C178=0),F$8&gt;=F177),F177,
IF(SUMIFS($C178:C178,$C$11:C$11,"Balance")=0, $D$993+SUM($B$8:F$8)-SUMIFS(B178:$C178,B$11:$C$11,"Payment"),
F$8))</f>
        <v>0</v>
      </c>
      <c r="F178" s="66">
        <f t="shared" si="25"/>
        <v>0</v>
      </c>
      <c r="G178" s="67"/>
      <c r="H178" s="66">
        <f>IF(OR(AND((I177-$D$993-SUM($C$8:I$8)+SUMIFS($C178:E178,$C$11:E$11,"Payment"))&lt;=0,SUMIFS($C178:F178,$C$11:F$11,"Balance")=0,F178=0),I$8&gt;=I177),I177,
IF(SUMIFS($C178:F178,$C$11:F$11,"Balance")=0, $D$993+SUM($B$8:I$8)-SUMIFS($C178:E178,$C$11:E$11,"Payment"),
I$8))</f>
        <v>0</v>
      </c>
      <c r="I178" s="66">
        <f t="shared" si="26"/>
        <v>0</v>
      </c>
      <c r="J178" s="47"/>
      <c r="K178" s="66">
        <f>IF(OR(AND((L177-$D$993-SUM($C$8:L$8)+SUMIFS($C178:H178,$C$11:H$11,"Payment"))&lt;=0,SUMIFS($C178:I178,$C$11:I$11,"Balance")=0,I178=0),L$8&gt;=L177),L177,
IF(SUMIFS($C178:I178,$C$11:I$11,"Balance")=0, $D$993+SUM($B$8:L$8)-SUMIFS($C178:H178,$C$11:H$11,"Payment"),
L$8))</f>
        <v>0</v>
      </c>
      <c r="L178" s="66">
        <f t="shared" si="27"/>
        <v>0</v>
      </c>
      <c r="M178" s="47"/>
      <c r="N178" s="66">
        <f>IF(OR(AND((O177-$D$993-SUM($C$8:O$8)+SUMIFS($C178:K178,$C$11:K$11,"Payment"))&lt;=0,SUMIFS($C178:L178,$C$11:L$11,"Balance")=0,L178=0),O$8&gt;=O177),O177,
IF(SUMIFS($C178:L178,$C$11:L$11,"Balance")=0, $D$993+SUM($B$8:O$8)-SUMIFS($C178:K178,$C$11:K$11,"Payment"),
O$8))</f>
        <v>0</v>
      </c>
      <c r="O178" s="66">
        <f t="shared" si="28"/>
        <v>0</v>
      </c>
      <c r="P178" s="47"/>
      <c r="Q178" s="66">
        <f>IF(OR(AND((R177-$D$993-SUM($C$8:R$8)+SUMIFS($C178:N178,$C$11:N$11,"Payment"))&lt;=0,SUMIFS($C178:O178,$C$11:O$11,"Balance")=0,O178=0),R$8&gt;=R177),R177,
IF(SUMIFS($C178:O178,$C$11:O$11,"Balance")=0, $D$993+SUM($B$8:R$8)-SUMIFS($C178:N178,$C$11:N$11,"Payment"),
R$8))</f>
        <v>0</v>
      </c>
      <c r="R178" s="66">
        <f t="shared" si="29"/>
        <v>0</v>
      </c>
      <c r="S178" s="47"/>
      <c r="T178" s="66">
        <f>IF(OR(AND((U177-$D$993-SUM($C$8:U$8)+SUMIFS($C178:Q178,$C$11:Q$11,"Payment"))&lt;=0,SUMIFS($C178:R178,$C$11:R$11,"Balance")=0,R178=0),U$8&gt;=U177),U177,
IF(SUMIFS($C178:R178,$C$11:R$11,"Balance")=0, $D$993+SUM($B$8:U$8)-SUMIFS($C178:Q178,$C$11:Q$11,"Payment"),
U$8))</f>
        <v>0</v>
      </c>
      <c r="U178" s="66">
        <f t="shared" si="30"/>
        <v>0</v>
      </c>
      <c r="V178" s="47"/>
      <c r="W178" s="66">
        <f>IF(OR(AND((X177-$D$993-SUM($C$8:X$8)+SUMIFS($C178:T178,$C$11:T$11,"Payment"))&lt;=0,SUMIFS($C178:U178,$C$11:U$11,"Balance")=0,U178=0),X$8&gt;=X177),X177,
IF(SUMIFS($C178:U178,$C$11:U$11,"Balance")=0, $D$993+SUM($B$8:X$8)-SUMIFS($C178:T178,$C$11:T$11,"Payment"),
X$8))</f>
        <v>0</v>
      </c>
      <c r="X178" s="66">
        <f t="shared" si="31"/>
        <v>0</v>
      </c>
      <c r="Y178" s="47"/>
      <c r="Z178" s="66">
        <f>IF(OR(AND((AA177-$D$993-SUM($C$8:AA$8)+SUMIFS($C178:W178,$C$11:W$11,"Payment"))&lt;=0,SUMIFS($C178:X178,$C$11:X$11,"Balance")=0,X178=0),AA$8&gt;=AA177),AA177,
IF(SUMIFS($C178:X178,$C$11:X$11,"Balance")=0, $D$993+SUM($B$8:AA$8)-SUMIFS($C178:W178,$C$11:W$11,"Payment"),
AA$8))</f>
        <v>0</v>
      </c>
      <c r="AA178" s="66">
        <f t="shared" si="32"/>
        <v>0</v>
      </c>
      <c r="AB178" s="47"/>
      <c r="AC178" s="66">
        <f>IF(OR(AND((AD177-$D$993-SUM($C$8:AD$8)+SUMIFS($C178:Z178,$C$11:Z$11,"Payment"))&lt;=0,SUMIFS($C178:AA178,$C$11:AA$11,"Balance")=0,AA178=0),AD$8&gt;=AD177),AD177,
IF(SUMIFS($C178:AA178,$C$11:AA$11,"Balance")=0, $D$993+SUM($B$8:AD$8)-SUMIFS($C178:Z178,$C$11:Z$11,"Payment"),
AD$8))</f>
        <v>0</v>
      </c>
      <c r="AD178" s="66">
        <f t="shared" si="33"/>
        <v>0</v>
      </c>
      <c r="AE178" s="47"/>
      <c r="AF178" s="66">
        <f>IF(OR(AND((AG177-$D$993-SUM($C$8:AG$8)+SUMIFS($C178:AC178,$C$11:AC$11,"Payment"))&lt;=0,SUMIFS($C178:AD178,$C$11:AD$11,"Balance")=0,AD178=0),AG$8&gt;=AG177),AG177,
IF(SUMIFS($C178:AD178,$C$11:AD$11,"Balance")=0, $D$993+SUM($B$8:AG$8)-SUMIFS($C178:AC178,$C$11:AC$11,"Payment"),
AG$8))</f>
        <v>0</v>
      </c>
      <c r="AG178" s="66">
        <f t="shared" si="34"/>
        <v>0</v>
      </c>
      <c r="AH178" s="47"/>
      <c r="AI178" s="66">
        <f>IF(OR(AND((AJ177-$D$993-SUM($C$8:AJ$8)+SUMIFS($C178:AF178,$C$11:AF$11,"Payment"))&lt;=0,SUMIFS($C178:AG178,$C$11:AG$11,"Balance")=0,AG178=0),AJ$8&gt;=AJ177),AJ177,
IF(SUMIFS($C178:AG178,$C$11:AG$11,"Balance")=0, $D$993+SUM($B$8:AJ$8)-SUMIFS($C178:AF178,$C$11:AF$11,"Payment"),
AJ$8))</f>
        <v>0</v>
      </c>
      <c r="AJ178" s="66">
        <f t="shared" si="35"/>
        <v>0</v>
      </c>
      <c r="AK178" s="67"/>
    </row>
    <row r="179" spans="1:37" s="49" customFormat="1" ht="15.6">
      <c r="A179" s="65">
        <v>168</v>
      </c>
      <c r="B179" s="66">
        <f>IF(OR(AND((C178-$D$993-SUM($C$8:C$8))&lt;=0),C$8&gt;=C178),C178, C$8+$D$993)</f>
        <v>0</v>
      </c>
      <c r="C179" s="66">
        <f t="shared" si="24"/>
        <v>0</v>
      </c>
      <c r="D179" s="67"/>
      <c r="E179" s="66">
        <f>IF(OR(AND((F178-$D$993-SUM($C$8:F$8)+SUMIFS(B179:$C179,B$11:$C$11,"Payment"))&lt;=0,SUMIFS($C179:C179,$C$11:C$11,"Balance")=0,C179=0),F$8&gt;=F178),F178,
IF(SUMIFS($C179:C179,$C$11:C$11,"Balance")=0, $D$993+SUM($B$8:F$8)-SUMIFS(B179:$C179,B$11:$C$11,"Payment"),
F$8))</f>
        <v>0</v>
      </c>
      <c r="F179" s="66">
        <f t="shared" si="25"/>
        <v>0</v>
      </c>
      <c r="G179" s="67"/>
      <c r="H179" s="66">
        <f>IF(OR(AND((I178-$D$993-SUM($C$8:I$8)+SUMIFS($C179:E179,$C$11:E$11,"Payment"))&lt;=0,SUMIFS($C179:F179,$C$11:F$11,"Balance")=0,F179=0),I$8&gt;=I178),I178,
IF(SUMIFS($C179:F179,$C$11:F$11,"Balance")=0, $D$993+SUM($B$8:I$8)-SUMIFS($C179:E179,$C$11:E$11,"Payment"),
I$8))</f>
        <v>0</v>
      </c>
      <c r="I179" s="66">
        <f t="shared" si="26"/>
        <v>0</v>
      </c>
      <c r="J179" s="47"/>
      <c r="K179" s="66">
        <f>IF(OR(AND((L178-$D$993-SUM($C$8:L$8)+SUMIFS($C179:H179,$C$11:H$11,"Payment"))&lt;=0,SUMIFS($C179:I179,$C$11:I$11,"Balance")=0,I179=0),L$8&gt;=L178),L178,
IF(SUMIFS($C179:I179,$C$11:I$11,"Balance")=0, $D$993+SUM($B$8:L$8)-SUMIFS($C179:H179,$C$11:H$11,"Payment"),
L$8))</f>
        <v>0</v>
      </c>
      <c r="L179" s="66">
        <f t="shared" si="27"/>
        <v>0</v>
      </c>
      <c r="M179" s="47"/>
      <c r="N179" s="66">
        <f>IF(OR(AND((O178-$D$993-SUM($C$8:O$8)+SUMIFS($C179:K179,$C$11:K$11,"Payment"))&lt;=0,SUMIFS($C179:L179,$C$11:L$11,"Balance")=0,L179=0),O$8&gt;=O178),O178,
IF(SUMIFS($C179:L179,$C$11:L$11,"Balance")=0, $D$993+SUM($B$8:O$8)-SUMIFS($C179:K179,$C$11:K$11,"Payment"),
O$8))</f>
        <v>0</v>
      </c>
      <c r="O179" s="66">
        <f t="shared" si="28"/>
        <v>0</v>
      </c>
      <c r="P179" s="47"/>
      <c r="Q179" s="66">
        <f>IF(OR(AND((R178-$D$993-SUM($C$8:R$8)+SUMIFS($C179:N179,$C$11:N$11,"Payment"))&lt;=0,SUMIFS($C179:O179,$C$11:O$11,"Balance")=0,O179=0),R$8&gt;=R178),R178,
IF(SUMIFS($C179:O179,$C$11:O$11,"Balance")=0, $D$993+SUM($B$8:R$8)-SUMIFS($C179:N179,$C$11:N$11,"Payment"),
R$8))</f>
        <v>0</v>
      </c>
      <c r="R179" s="66">
        <f t="shared" si="29"/>
        <v>0</v>
      </c>
      <c r="S179" s="47"/>
      <c r="T179" s="66">
        <f>IF(OR(AND((U178-$D$993-SUM($C$8:U$8)+SUMIFS($C179:Q179,$C$11:Q$11,"Payment"))&lt;=0,SUMIFS($C179:R179,$C$11:R$11,"Balance")=0,R179=0),U$8&gt;=U178),U178,
IF(SUMIFS($C179:R179,$C$11:R$11,"Balance")=0, $D$993+SUM($B$8:U$8)-SUMIFS($C179:Q179,$C$11:Q$11,"Payment"),
U$8))</f>
        <v>0</v>
      </c>
      <c r="U179" s="66">
        <f t="shared" si="30"/>
        <v>0</v>
      </c>
      <c r="V179" s="47"/>
      <c r="W179" s="66">
        <f>IF(OR(AND((X178-$D$993-SUM($C$8:X$8)+SUMIFS($C179:T179,$C$11:T$11,"Payment"))&lt;=0,SUMIFS($C179:U179,$C$11:U$11,"Balance")=0,U179=0),X$8&gt;=X178),X178,
IF(SUMIFS($C179:U179,$C$11:U$11,"Balance")=0, $D$993+SUM($B$8:X$8)-SUMIFS($C179:T179,$C$11:T$11,"Payment"),
X$8))</f>
        <v>0</v>
      </c>
      <c r="X179" s="66">
        <f t="shared" si="31"/>
        <v>0</v>
      </c>
      <c r="Y179" s="47"/>
      <c r="Z179" s="66">
        <f>IF(OR(AND((AA178-$D$993-SUM($C$8:AA$8)+SUMIFS($C179:W179,$C$11:W$11,"Payment"))&lt;=0,SUMIFS($C179:X179,$C$11:X$11,"Balance")=0,X179=0),AA$8&gt;=AA178),AA178,
IF(SUMIFS($C179:X179,$C$11:X$11,"Balance")=0, $D$993+SUM($B$8:AA$8)-SUMIFS($C179:W179,$C$11:W$11,"Payment"),
AA$8))</f>
        <v>0</v>
      </c>
      <c r="AA179" s="66">
        <f t="shared" si="32"/>
        <v>0</v>
      </c>
      <c r="AB179" s="47"/>
      <c r="AC179" s="66">
        <f>IF(OR(AND((AD178-$D$993-SUM($C$8:AD$8)+SUMIFS($C179:Z179,$C$11:Z$11,"Payment"))&lt;=0,SUMIFS($C179:AA179,$C$11:AA$11,"Balance")=0,AA179=0),AD$8&gt;=AD178),AD178,
IF(SUMIFS($C179:AA179,$C$11:AA$11,"Balance")=0, $D$993+SUM($B$8:AD$8)-SUMIFS($C179:Z179,$C$11:Z$11,"Payment"),
AD$8))</f>
        <v>0</v>
      </c>
      <c r="AD179" s="66">
        <f t="shared" si="33"/>
        <v>0</v>
      </c>
      <c r="AE179" s="47"/>
      <c r="AF179" s="66">
        <f>IF(OR(AND((AG178-$D$993-SUM($C$8:AG$8)+SUMIFS($C179:AC179,$C$11:AC$11,"Payment"))&lt;=0,SUMIFS($C179:AD179,$C$11:AD$11,"Balance")=0,AD179=0),AG$8&gt;=AG178),AG178,
IF(SUMIFS($C179:AD179,$C$11:AD$11,"Balance")=0, $D$993+SUM($B$8:AG$8)-SUMIFS($C179:AC179,$C$11:AC$11,"Payment"),
AG$8))</f>
        <v>0</v>
      </c>
      <c r="AG179" s="66">
        <f t="shared" si="34"/>
        <v>0</v>
      </c>
      <c r="AH179" s="47"/>
      <c r="AI179" s="66">
        <f>IF(OR(AND((AJ178-$D$993-SUM($C$8:AJ$8)+SUMIFS($C179:AF179,$C$11:AF$11,"Payment"))&lt;=0,SUMIFS($C179:AG179,$C$11:AG$11,"Balance")=0,AG179=0),AJ$8&gt;=AJ178),AJ178,
IF(SUMIFS($C179:AG179,$C$11:AG$11,"Balance")=0, $D$993+SUM($B$8:AJ$8)-SUMIFS($C179:AF179,$C$11:AF$11,"Payment"),
AJ$8))</f>
        <v>0</v>
      </c>
      <c r="AJ179" s="66">
        <f t="shared" si="35"/>
        <v>0</v>
      </c>
      <c r="AK179" s="67"/>
    </row>
    <row r="180" spans="1:37" s="49" customFormat="1" ht="15.6">
      <c r="A180" s="65">
        <v>169</v>
      </c>
      <c r="B180" s="66">
        <f>IF(OR(AND((C179-$D$993-SUM($C$8:C$8))&lt;=0),C$8&gt;=C179),C179, C$8+$D$993)</f>
        <v>0</v>
      </c>
      <c r="C180" s="66">
        <f t="shared" si="24"/>
        <v>0</v>
      </c>
      <c r="D180" s="67"/>
      <c r="E180" s="66">
        <f>IF(OR(AND((F179-$D$993-SUM($C$8:F$8)+SUMIFS(B180:$C180,B$11:$C$11,"Payment"))&lt;=0,SUMIFS($C180:C180,$C$11:C$11,"Balance")=0,C180=0),F$8&gt;=F179),F179,
IF(SUMIFS($C180:C180,$C$11:C$11,"Balance")=0, $D$993+SUM($B$8:F$8)-SUMIFS(B180:$C180,B$11:$C$11,"Payment"),
F$8))</f>
        <v>0</v>
      </c>
      <c r="F180" s="66">
        <f t="shared" si="25"/>
        <v>0</v>
      </c>
      <c r="G180" s="67"/>
      <c r="H180" s="66">
        <f>IF(OR(AND((I179-$D$993-SUM($C$8:I$8)+SUMIFS($C180:E180,$C$11:E$11,"Payment"))&lt;=0,SUMIFS($C180:F180,$C$11:F$11,"Balance")=0,F180=0),I$8&gt;=I179),I179,
IF(SUMIFS($C180:F180,$C$11:F$11,"Balance")=0, $D$993+SUM($B$8:I$8)-SUMIFS($C180:E180,$C$11:E$11,"Payment"),
I$8))</f>
        <v>0</v>
      </c>
      <c r="I180" s="66">
        <f t="shared" si="26"/>
        <v>0</v>
      </c>
      <c r="J180" s="47"/>
      <c r="K180" s="66">
        <f>IF(OR(AND((L179-$D$993-SUM($C$8:L$8)+SUMIFS($C180:H180,$C$11:H$11,"Payment"))&lt;=0,SUMIFS($C180:I180,$C$11:I$11,"Balance")=0,I180=0),L$8&gt;=L179),L179,
IF(SUMIFS($C180:I180,$C$11:I$11,"Balance")=0, $D$993+SUM($B$8:L$8)-SUMIFS($C180:H180,$C$11:H$11,"Payment"),
L$8))</f>
        <v>0</v>
      </c>
      <c r="L180" s="66">
        <f t="shared" si="27"/>
        <v>0</v>
      </c>
      <c r="M180" s="47"/>
      <c r="N180" s="66">
        <f>IF(OR(AND((O179-$D$993-SUM($C$8:O$8)+SUMIFS($C180:K180,$C$11:K$11,"Payment"))&lt;=0,SUMIFS($C180:L180,$C$11:L$11,"Balance")=0,L180=0),O$8&gt;=O179),O179,
IF(SUMIFS($C180:L180,$C$11:L$11,"Balance")=0, $D$993+SUM($B$8:O$8)-SUMIFS($C180:K180,$C$11:K$11,"Payment"),
O$8))</f>
        <v>0</v>
      </c>
      <c r="O180" s="66">
        <f t="shared" si="28"/>
        <v>0</v>
      </c>
      <c r="P180" s="47"/>
      <c r="Q180" s="66">
        <f>IF(OR(AND((R179-$D$993-SUM($C$8:R$8)+SUMIFS($C180:N180,$C$11:N$11,"Payment"))&lt;=0,SUMIFS($C180:O180,$C$11:O$11,"Balance")=0,O180=0),R$8&gt;=R179),R179,
IF(SUMIFS($C180:O180,$C$11:O$11,"Balance")=0, $D$993+SUM($B$8:R$8)-SUMIFS($C180:N180,$C$11:N$11,"Payment"),
R$8))</f>
        <v>0</v>
      </c>
      <c r="R180" s="66">
        <f t="shared" si="29"/>
        <v>0</v>
      </c>
      <c r="S180" s="47"/>
      <c r="T180" s="66">
        <f>IF(OR(AND((U179-$D$993-SUM($C$8:U$8)+SUMIFS($C180:Q180,$C$11:Q$11,"Payment"))&lt;=0,SUMIFS($C180:R180,$C$11:R$11,"Balance")=0,R180=0),U$8&gt;=U179),U179,
IF(SUMIFS($C180:R180,$C$11:R$11,"Balance")=0, $D$993+SUM($B$8:U$8)-SUMIFS($C180:Q180,$C$11:Q$11,"Payment"),
U$8))</f>
        <v>0</v>
      </c>
      <c r="U180" s="66">
        <f t="shared" si="30"/>
        <v>0</v>
      </c>
      <c r="V180" s="47"/>
      <c r="W180" s="66">
        <f>IF(OR(AND((X179-$D$993-SUM($C$8:X$8)+SUMIFS($C180:T180,$C$11:T$11,"Payment"))&lt;=0,SUMIFS($C180:U180,$C$11:U$11,"Balance")=0,U180=0),X$8&gt;=X179),X179,
IF(SUMIFS($C180:U180,$C$11:U$11,"Balance")=0, $D$993+SUM($B$8:X$8)-SUMIFS($C180:T180,$C$11:T$11,"Payment"),
X$8))</f>
        <v>0</v>
      </c>
      <c r="X180" s="66">
        <f t="shared" si="31"/>
        <v>0</v>
      </c>
      <c r="Y180" s="47"/>
      <c r="Z180" s="66">
        <f>IF(OR(AND((AA179-$D$993-SUM($C$8:AA$8)+SUMIFS($C180:W180,$C$11:W$11,"Payment"))&lt;=0,SUMIFS($C180:X180,$C$11:X$11,"Balance")=0,X180=0),AA$8&gt;=AA179),AA179,
IF(SUMIFS($C180:X180,$C$11:X$11,"Balance")=0, $D$993+SUM($B$8:AA$8)-SUMIFS($C180:W180,$C$11:W$11,"Payment"),
AA$8))</f>
        <v>0</v>
      </c>
      <c r="AA180" s="66">
        <f t="shared" si="32"/>
        <v>0</v>
      </c>
      <c r="AB180" s="47"/>
      <c r="AC180" s="66">
        <f>IF(OR(AND((AD179-$D$993-SUM($C$8:AD$8)+SUMIFS($C180:Z180,$C$11:Z$11,"Payment"))&lt;=0,SUMIFS($C180:AA180,$C$11:AA$11,"Balance")=0,AA180=0),AD$8&gt;=AD179),AD179,
IF(SUMIFS($C180:AA180,$C$11:AA$11,"Balance")=0, $D$993+SUM($B$8:AD$8)-SUMIFS($C180:Z180,$C$11:Z$11,"Payment"),
AD$8))</f>
        <v>0</v>
      </c>
      <c r="AD180" s="66">
        <f t="shared" si="33"/>
        <v>0</v>
      </c>
      <c r="AE180" s="47"/>
      <c r="AF180" s="66">
        <f>IF(OR(AND((AG179-$D$993-SUM($C$8:AG$8)+SUMIFS($C180:AC180,$C$11:AC$11,"Payment"))&lt;=0,SUMIFS($C180:AD180,$C$11:AD$11,"Balance")=0,AD180=0),AG$8&gt;=AG179),AG179,
IF(SUMIFS($C180:AD180,$C$11:AD$11,"Balance")=0, $D$993+SUM($B$8:AG$8)-SUMIFS($C180:AC180,$C$11:AC$11,"Payment"),
AG$8))</f>
        <v>0</v>
      </c>
      <c r="AG180" s="66">
        <f t="shared" si="34"/>
        <v>0</v>
      </c>
      <c r="AH180" s="47"/>
      <c r="AI180" s="66">
        <f>IF(OR(AND((AJ179-$D$993-SUM($C$8:AJ$8)+SUMIFS($C180:AF180,$C$11:AF$11,"Payment"))&lt;=0,SUMIFS($C180:AG180,$C$11:AG$11,"Balance")=0,AG180=0),AJ$8&gt;=AJ179),AJ179,
IF(SUMIFS($C180:AG180,$C$11:AG$11,"Balance")=0, $D$993+SUM($B$8:AJ$8)-SUMIFS($C180:AF180,$C$11:AF$11,"Payment"),
AJ$8))</f>
        <v>0</v>
      </c>
      <c r="AJ180" s="66">
        <f t="shared" si="35"/>
        <v>0</v>
      </c>
      <c r="AK180" s="67"/>
    </row>
    <row r="181" spans="1:37" s="49" customFormat="1" ht="15.6">
      <c r="A181" s="65">
        <v>170</v>
      </c>
      <c r="B181" s="66">
        <f>IF(OR(AND((C180-$D$993-SUM($C$8:C$8))&lt;=0),C$8&gt;=C180),C180, C$8+$D$993)</f>
        <v>0</v>
      </c>
      <c r="C181" s="66">
        <f t="shared" si="24"/>
        <v>0</v>
      </c>
      <c r="D181" s="67"/>
      <c r="E181" s="66">
        <f>IF(OR(AND((F180-$D$993-SUM($C$8:F$8)+SUMIFS(B181:$C181,B$11:$C$11,"Payment"))&lt;=0,SUMIFS($C181:C181,$C$11:C$11,"Balance")=0,C181=0),F$8&gt;=F180),F180,
IF(SUMIFS($C181:C181,$C$11:C$11,"Balance")=0, $D$993+SUM($B$8:F$8)-SUMIFS(B181:$C181,B$11:$C$11,"Payment"),
F$8))</f>
        <v>0</v>
      </c>
      <c r="F181" s="66">
        <f t="shared" si="25"/>
        <v>0</v>
      </c>
      <c r="G181" s="67"/>
      <c r="H181" s="66">
        <f>IF(OR(AND((I180-$D$993-SUM($C$8:I$8)+SUMIFS($C181:E181,$C$11:E$11,"Payment"))&lt;=0,SUMIFS($C181:F181,$C$11:F$11,"Balance")=0,F181=0),I$8&gt;=I180),I180,
IF(SUMIFS($C181:F181,$C$11:F$11,"Balance")=0, $D$993+SUM($B$8:I$8)-SUMIFS($C181:E181,$C$11:E$11,"Payment"),
I$8))</f>
        <v>0</v>
      </c>
      <c r="I181" s="66">
        <f t="shared" si="26"/>
        <v>0</v>
      </c>
      <c r="J181" s="47"/>
      <c r="K181" s="66">
        <f>IF(OR(AND((L180-$D$993-SUM($C$8:L$8)+SUMIFS($C181:H181,$C$11:H$11,"Payment"))&lt;=0,SUMIFS($C181:I181,$C$11:I$11,"Balance")=0,I181=0),L$8&gt;=L180),L180,
IF(SUMIFS($C181:I181,$C$11:I$11,"Balance")=0, $D$993+SUM($B$8:L$8)-SUMIFS($C181:H181,$C$11:H$11,"Payment"),
L$8))</f>
        <v>0</v>
      </c>
      <c r="L181" s="66">
        <f t="shared" si="27"/>
        <v>0</v>
      </c>
      <c r="M181" s="47"/>
      <c r="N181" s="66">
        <f>IF(OR(AND((O180-$D$993-SUM($C$8:O$8)+SUMIFS($C181:K181,$C$11:K$11,"Payment"))&lt;=0,SUMIFS($C181:L181,$C$11:L$11,"Balance")=0,L181=0),O$8&gt;=O180),O180,
IF(SUMIFS($C181:L181,$C$11:L$11,"Balance")=0, $D$993+SUM($B$8:O$8)-SUMIFS($C181:K181,$C$11:K$11,"Payment"),
O$8))</f>
        <v>0</v>
      </c>
      <c r="O181" s="66">
        <f t="shared" si="28"/>
        <v>0</v>
      </c>
      <c r="P181" s="47"/>
      <c r="Q181" s="66">
        <f>IF(OR(AND((R180-$D$993-SUM($C$8:R$8)+SUMIFS($C181:N181,$C$11:N$11,"Payment"))&lt;=0,SUMIFS($C181:O181,$C$11:O$11,"Balance")=0,O181=0),R$8&gt;=R180),R180,
IF(SUMIFS($C181:O181,$C$11:O$11,"Balance")=0, $D$993+SUM($B$8:R$8)-SUMIFS($C181:N181,$C$11:N$11,"Payment"),
R$8))</f>
        <v>0</v>
      </c>
      <c r="R181" s="66">
        <f t="shared" si="29"/>
        <v>0</v>
      </c>
      <c r="S181" s="47"/>
      <c r="T181" s="66">
        <f>IF(OR(AND((U180-$D$993-SUM($C$8:U$8)+SUMIFS($C181:Q181,$C$11:Q$11,"Payment"))&lt;=0,SUMIFS($C181:R181,$C$11:R$11,"Balance")=0,R181=0),U$8&gt;=U180),U180,
IF(SUMIFS($C181:R181,$C$11:R$11,"Balance")=0, $D$993+SUM($B$8:U$8)-SUMIFS($C181:Q181,$C$11:Q$11,"Payment"),
U$8))</f>
        <v>0</v>
      </c>
      <c r="U181" s="66">
        <f t="shared" si="30"/>
        <v>0</v>
      </c>
      <c r="V181" s="47"/>
      <c r="W181" s="66">
        <f>IF(OR(AND((X180-$D$993-SUM($C$8:X$8)+SUMIFS($C181:T181,$C$11:T$11,"Payment"))&lt;=0,SUMIFS($C181:U181,$C$11:U$11,"Balance")=0,U181=0),X$8&gt;=X180),X180,
IF(SUMIFS($C181:U181,$C$11:U$11,"Balance")=0, $D$993+SUM($B$8:X$8)-SUMIFS($C181:T181,$C$11:T$11,"Payment"),
X$8))</f>
        <v>0</v>
      </c>
      <c r="X181" s="66">
        <f t="shared" si="31"/>
        <v>0</v>
      </c>
      <c r="Y181" s="47"/>
      <c r="Z181" s="66">
        <f>IF(OR(AND((AA180-$D$993-SUM($C$8:AA$8)+SUMIFS($C181:W181,$C$11:W$11,"Payment"))&lt;=0,SUMIFS($C181:X181,$C$11:X$11,"Balance")=0,X181=0),AA$8&gt;=AA180),AA180,
IF(SUMIFS($C181:X181,$C$11:X$11,"Balance")=0, $D$993+SUM($B$8:AA$8)-SUMIFS($C181:W181,$C$11:W$11,"Payment"),
AA$8))</f>
        <v>0</v>
      </c>
      <c r="AA181" s="66">
        <f t="shared" si="32"/>
        <v>0</v>
      </c>
      <c r="AB181" s="47"/>
      <c r="AC181" s="66">
        <f>IF(OR(AND((AD180-$D$993-SUM($C$8:AD$8)+SUMIFS($C181:Z181,$C$11:Z$11,"Payment"))&lt;=0,SUMIFS($C181:AA181,$C$11:AA$11,"Balance")=0,AA181=0),AD$8&gt;=AD180),AD180,
IF(SUMIFS($C181:AA181,$C$11:AA$11,"Balance")=0, $D$993+SUM($B$8:AD$8)-SUMIFS($C181:Z181,$C$11:Z$11,"Payment"),
AD$8))</f>
        <v>0</v>
      </c>
      <c r="AD181" s="66">
        <f t="shared" si="33"/>
        <v>0</v>
      </c>
      <c r="AE181" s="47"/>
      <c r="AF181" s="66">
        <f>IF(OR(AND((AG180-$D$993-SUM($C$8:AG$8)+SUMIFS($C181:AC181,$C$11:AC$11,"Payment"))&lt;=0,SUMIFS($C181:AD181,$C$11:AD$11,"Balance")=0,AD181=0),AG$8&gt;=AG180),AG180,
IF(SUMIFS($C181:AD181,$C$11:AD$11,"Balance")=0, $D$993+SUM($B$8:AG$8)-SUMIFS($C181:AC181,$C$11:AC$11,"Payment"),
AG$8))</f>
        <v>0</v>
      </c>
      <c r="AG181" s="66">
        <f t="shared" si="34"/>
        <v>0</v>
      </c>
      <c r="AH181" s="47"/>
      <c r="AI181" s="66">
        <f>IF(OR(AND((AJ180-$D$993-SUM($C$8:AJ$8)+SUMIFS($C181:AF181,$C$11:AF$11,"Payment"))&lt;=0,SUMIFS($C181:AG181,$C$11:AG$11,"Balance")=0,AG181=0),AJ$8&gt;=AJ180),AJ180,
IF(SUMIFS($C181:AG181,$C$11:AG$11,"Balance")=0, $D$993+SUM($B$8:AJ$8)-SUMIFS($C181:AF181,$C$11:AF$11,"Payment"),
AJ$8))</f>
        <v>0</v>
      </c>
      <c r="AJ181" s="66">
        <f t="shared" si="35"/>
        <v>0</v>
      </c>
      <c r="AK181" s="67"/>
    </row>
    <row r="182" spans="1:37" s="49" customFormat="1" ht="15.6">
      <c r="A182" s="65">
        <v>171</v>
      </c>
      <c r="B182" s="66">
        <f>IF(OR(AND((C181-$D$993-SUM($C$8:C$8))&lt;=0),C$8&gt;=C181),C181, C$8+$D$993)</f>
        <v>0</v>
      </c>
      <c r="C182" s="66">
        <f t="shared" si="24"/>
        <v>0</v>
      </c>
      <c r="D182" s="67"/>
      <c r="E182" s="66">
        <f>IF(OR(AND((F181-$D$993-SUM($C$8:F$8)+SUMIFS(B182:$C182,B$11:$C$11,"Payment"))&lt;=0,SUMIFS($C182:C182,$C$11:C$11,"Balance")=0,C182=0),F$8&gt;=F181),F181,
IF(SUMIFS($C182:C182,$C$11:C$11,"Balance")=0, $D$993+SUM($B$8:F$8)-SUMIFS(B182:$C182,B$11:$C$11,"Payment"),
F$8))</f>
        <v>0</v>
      </c>
      <c r="F182" s="66">
        <f t="shared" si="25"/>
        <v>0</v>
      </c>
      <c r="G182" s="67"/>
      <c r="H182" s="66">
        <f>IF(OR(AND((I181-$D$993-SUM($C$8:I$8)+SUMIFS($C182:E182,$C$11:E$11,"Payment"))&lt;=0,SUMIFS($C182:F182,$C$11:F$11,"Balance")=0,F182=0),I$8&gt;=I181),I181,
IF(SUMIFS($C182:F182,$C$11:F$11,"Balance")=0, $D$993+SUM($B$8:I$8)-SUMIFS($C182:E182,$C$11:E$11,"Payment"),
I$8))</f>
        <v>0</v>
      </c>
      <c r="I182" s="66">
        <f t="shared" si="26"/>
        <v>0</v>
      </c>
      <c r="J182" s="47"/>
      <c r="K182" s="66">
        <f>IF(OR(AND((L181-$D$993-SUM($C$8:L$8)+SUMIFS($C182:H182,$C$11:H$11,"Payment"))&lt;=0,SUMIFS($C182:I182,$C$11:I$11,"Balance")=0,I182=0),L$8&gt;=L181),L181,
IF(SUMIFS($C182:I182,$C$11:I$11,"Balance")=0, $D$993+SUM($B$8:L$8)-SUMIFS($C182:H182,$C$11:H$11,"Payment"),
L$8))</f>
        <v>0</v>
      </c>
      <c r="L182" s="66">
        <f t="shared" si="27"/>
        <v>0</v>
      </c>
      <c r="M182" s="47"/>
      <c r="N182" s="66">
        <f>IF(OR(AND((O181-$D$993-SUM($C$8:O$8)+SUMIFS($C182:K182,$C$11:K$11,"Payment"))&lt;=0,SUMIFS($C182:L182,$C$11:L$11,"Balance")=0,L182=0),O$8&gt;=O181),O181,
IF(SUMIFS($C182:L182,$C$11:L$11,"Balance")=0, $D$993+SUM($B$8:O$8)-SUMIFS($C182:K182,$C$11:K$11,"Payment"),
O$8))</f>
        <v>0</v>
      </c>
      <c r="O182" s="66">
        <f t="shared" si="28"/>
        <v>0</v>
      </c>
      <c r="P182" s="47"/>
      <c r="Q182" s="66">
        <f>IF(OR(AND((R181-$D$993-SUM($C$8:R$8)+SUMIFS($C182:N182,$C$11:N$11,"Payment"))&lt;=0,SUMIFS($C182:O182,$C$11:O$11,"Balance")=0,O182=0),R$8&gt;=R181),R181,
IF(SUMIFS($C182:O182,$C$11:O$11,"Balance")=0, $D$993+SUM($B$8:R$8)-SUMIFS($C182:N182,$C$11:N$11,"Payment"),
R$8))</f>
        <v>0</v>
      </c>
      <c r="R182" s="66">
        <f t="shared" si="29"/>
        <v>0</v>
      </c>
      <c r="S182" s="47"/>
      <c r="T182" s="66">
        <f>IF(OR(AND((U181-$D$993-SUM($C$8:U$8)+SUMIFS($C182:Q182,$C$11:Q$11,"Payment"))&lt;=0,SUMIFS($C182:R182,$C$11:R$11,"Balance")=0,R182=0),U$8&gt;=U181),U181,
IF(SUMIFS($C182:R182,$C$11:R$11,"Balance")=0, $D$993+SUM($B$8:U$8)-SUMIFS($C182:Q182,$C$11:Q$11,"Payment"),
U$8))</f>
        <v>0</v>
      </c>
      <c r="U182" s="66">
        <f t="shared" si="30"/>
        <v>0</v>
      </c>
      <c r="V182" s="47"/>
      <c r="W182" s="66">
        <f>IF(OR(AND((X181-$D$993-SUM($C$8:X$8)+SUMIFS($C182:T182,$C$11:T$11,"Payment"))&lt;=0,SUMIFS($C182:U182,$C$11:U$11,"Balance")=0,U182=0),X$8&gt;=X181),X181,
IF(SUMIFS($C182:U182,$C$11:U$11,"Balance")=0, $D$993+SUM($B$8:X$8)-SUMIFS($C182:T182,$C$11:T$11,"Payment"),
X$8))</f>
        <v>0</v>
      </c>
      <c r="X182" s="66">
        <f t="shared" si="31"/>
        <v>0</v>
      </c>
      <c r="Y182" s="47"/>
      <c r="Z182" s="66">
        <f>IF(OR(AND((AA181-$D$993-SUM($C$8:AA$8)+SUMIFS($C182:W182,$C$11:W$11,"Payment"))&lt;=0,SUMIFS($C182:X182,$C$11:X$11,"Balance")=0,X182=0),AA$8&gt;=AA181),AA181,
IF(SUMIFS($C182:X182,$C$11:X$11,"Balance")=0, $D$993+SUM($B$8:AA$8)-SUMIFS($C182:W182,$C$11:W$11,"Payment"),
AA$8))</f>
        <v>0</v>
      </c>
      <c r="AA182" s="66">
        <f t="shared" si="32"/>
        <v>0</v>
      </c>
      <c r="AB182" s="47"/>
      <c r="AC182" s="66">
        <f>IF(OR(AND((AD181-$D$993-SUM($C$8:AD$8)+SUMIFS($C182:Z182,$C$11:Z$11,"Payment"))&lt;=0,SUMIFS($C182:AA182,$C$11:AA$11,"Balance")=0,AA182=0),AD$8&gt;=AD181),AD181,
IF(SUMIFS($C182:AA182,$C$11:AA$11,"Balance")=0, $D$993+SUM($B$8:AD$8)-SUMIFS($C182:Z182,$C$11:Z$11,"Payment"),
AD$8))</f>
        <v>0</v>
      </c>
      <c r="AD182" s="66">
        <f t="shared" si="33"/>
        <v>0</v>
      </c>
      <c r="AE182" s="47"/>
      <c r="AF182" s="66">
        <f>IF(OR(AND((AG181-$D$993-SUM($C$8:AG$8)+SUMIFS($C182:AC182,$C$11:AC$11,"Payment"))&lt;=0,SUMIFS($C182:AD182,$C$11:AD$11,"Balance")=0,AD182=0),AG$8&gt;=AG181),AG181,
IF(SUMIFS($C182:AD182,$C$11:AD$11,"Balance")=0, $D$993+SUM($B$8:AG$8)-SUMIFS($C182:AC182,$C$11:AC$11,"Payment"),
AG$8))</f>
        <v>0</v>
      </c>
      <c r="AG182" s="66">
        <f t="shared" si="34"/>
        <v>0</v>
      </c>
      <c r="AH182" s="47"/>
      <c r="AI182" s="66">
        <f>IF(OR(AND((AJ181-$D$993-SUM($C$8:AJ$8)+SUMIFS($C182:AF182,$C$11:AF$11,"Payment"))&lt;=0,SUMIFS($C182:AG182,$C$11:AG$11,"Balance")=0,AG182=0),AJ$8&gt;=AJ181),AJ181,
IF(SUMIFS($C182:AG182,$C$11:AG$11,"Balance")=0, $D$993+SUM($B$8:AJ$8)-SUMIFS($C182:AF182,$C$11:AF$11,"Payment"),
AJ$8))</f>
        <v>0</v>
      </c>
      <c r="AJ182" s="66">
        <f t="shared" si="35"/>
        <v>0</v>
      </c>
      <c r="AK182" s="67"/>
    </row>
    <row r="183" spans="1:37" s="49" customFormat="1" ht="15.6">
      <c r="A183" s="65">
        <v>172</v>
      </c>
      <c r="B183" s="66">
        <f>IF(OR(AND((C182-$D$993-SUM($C$8:C$8))&lt;=0),C$8&gt;=C182),C182, C$8+$D$993)</f>
        <v>0</v>
      </c>
      <c r="C183" s="66">
        <f t="shared" si="24"/>
        <v>0</v>
      </c>
      <c r="D183" s="67"/>
      <c r="E183" s="66">
        <f>IF(OR(AND((F182-$D$993-SUM($C$8:F$8)+SUMIFS(B183:$C183,B$11:$C$11,"Payment"))&lt;=0,SUMIFS($C183:C183,$C$11:C$11,"Balance")=0,C183=0),F$8&gt;=F182),F182,
IF(SUMIFS($C183:C183,$C$11:C$11,"Balance")=0, $D$993+SUM($B$8:F$8)-SUMIFS(B183:$C183,B$11:$C$11,"Payment"),
F$8))</f>
        <v>0</v>
      </c>
      <c r="F183" s="66">
        <f t="shared" si="25"/>
        <v>0</v>
      </c>
      <c r="G183" s="67"/>
      <c r="H183" s="66">
        <f>IF(OR(AND((I182-$D$993-SUM($C$8:I$8)+SUMIFS($C183:E183,$C$11:E$11,"Payment"))&lt;=0,SUMIFS($C183:F183,$C$11:F$11,"Balance")=0,F183=0),I$8&gt;=I182),I182,
IF(SUMIFS($C183:F183,$C$11:F$11,"Balance")=0, $D$993+SUM($B$8:I$8)-SUMIFS($C183:E183,$C$11:E$11,"Payment"),
I$8))</f>
        <v>0</v>
      </c>
      <c r="I183" s="66">
        <f t="shared" si="26"/>
        <v>0</v>
      </c>
      <c r="J183" s="47"/>
      <c r="K183" s="66">
        <f>IF(OR(AND((L182-$D$993-SUM($C$8:L$8)+SUMIFS($C183:H183,$C$11:H$11,"Payment"))&lt;=0,SUMIFS($C183:I183,$C$11:I$11,"Balance")=0,I183=0),L$8&gt;=L182),L182,
IF(SUMIFS($C183:I183,$C$11:I$11,"Balance")=0, $D$993+SUM($B$8:L$8)-SUMIFS($C183:H183,$C$11:H$11,"Payment"),
L$8))</f>
        <v>0</v>
      </c>
      <c r="L183" s="66">
        <f t="shared" si="27"/>
        <v>0</v>
      </c>
      <c r="M183" s="47"/>
      <c r="N183" s="66">
        <f>IF(OR(AND((O182-$D$993-SUM($C$8:O$8)+SUMIFS($C183:K183,$C$11:K$11,"Payment"))&lt;=0,SUMIFS($C183:L183,$C$11:L$11,"Balance")=0,L183=0),O$8&gt;=O182),O182,
IF(SUMIFS($C183:L183,$C$11:L$11,"Balance")=0, $D$993+SUM($B$8:O$8)-SUMIFS($C183:K183,$C$11:K$11,"Payment"),
O$8))</f>
        <v>0</v>
      </c>
      <c r="O183" s="66">
        <f t="shared" si="28"/>
        <v>0</v>
      </c>
      <c r="P183" s="47"/>
      <c r="Q183" s="66">
        <f>IF(OR(AND((R182-$D$993-SUM($C$8:R$8)+SUMIFS($C183:N183,$C$11:N$11,"Payment"))&lt;=0,SUMIFS($C183:O183,$C$11:O$11,"Balance")=0,O183=0),R$8&gt;=R182),R182,
IF(SUMIFS($C183:O183,$C$11:O$11,"Balance")=0, $D$993+SUM($B$8:R$8)-SUMIFS($C183:N183,$C$11:N$11,"Payment"),
R$8))</f>
        <v>0</v>
      </c>
      <c r="R183" s="66">
        <f t="shared" si="29"/>
        <v>0</v>
      </c>
      <c r="S183" s="47"/>
      <c r="T183" s="66">
        <f>IF(OR(AND((U182-$D$993-SUM($C$8:U$8)+SUMIFS($C183:Q183,$C$11:Q$11,"Payment"))&lt;=0,SUMIFS($C183:R183,$C$11:R$11,"Balance")=0,R183=0),U$8&gt;=U182),U182,
IF(SUMIFS($C183:R183,$C$11:R$11,"Balance")=0, $D$993+SUM($B$8:U$8)-SUMIFS($C183:Q183,$C$11:Q$11,"Payment"),
U$8))</f>
        <v>0</v>
      </c>
      <c r="U183" s="66">
        <f t="shared" si="30"/>
        <v>0</v>
      </c>
      <c r="V183" s="47"/>
      <c r="W183" s="66">
        <f>IF(OR(AND((X182-$D$993-SUM($C$8:X$8)+SUMIFS($C183:T183,$C$11:T$11,"Payment"))&lt;=0,SUMIFS($C183:U183,$C$11:U$11,"Balance")=0,U183=0),X$8&gt;=X182),X182,
IF(SUMIFS($C183:U183,$C$11:U$11,"Balance")=0, $D$993+SUM($B$8:X$8)-SUMIFS($C183:T183,$C$11:T$11,"Payment"),
X$8))</f>
        <v>0</v>
      </c>
      <c r="X183" s="66">
        <f t="shared" si="31"/>
        <v>0</v>
      </c>
      <c r="Y183" s="47"/>
      <c r="Z183" s="66">
        <f>IF(OR(AND((AA182-$D$993-SUM($C$8:AA$8)+SUMIFS($C183:W183,$C$11:W$11,"Payment"))&lt;=0,SUMIFS($C183:X183,$C$11:X$11,"Balance")=0,X183=0),AA$8&gt;=AA182),AA182,
IF(SUMIFS($C183:X183,$C$11:X$11,"Balance")=0, $D$993+SUM($B$8:AA$8)-SUMIFS($C183:W183,$C$11:W$11,"Payment"),
AA$8))</f>
        <v>0</v>
      </c>
      <c r="AA183" s="66">
        <f t="shared" si="32"/>
        <v>0</v>
      </c>
      <c r="AB183" s="47"/>
      <c r="AC183" s="66">
        <f>IF(OR(AND((AD182-$D$993-SUM($C$8:AD$8)+SUMIFS($C183:Z183,$C$11:Z$11,"Payment"))&lt;=0,SUMIFS($C183:AA183,$C$11:AA$11,"Balance")=0,AA183=0),AD$8&gt;=AD182),AD182,
IF(SUMIFS($C183:AA183,$C$11:AA$11,"Balance")=0, $D$993+SUM($B$8:AD$8)-SUMIFS($C183:Z183,$C$11:Z$11,"Payment"),
AD$8))</f>
        <v>0</v>
      </c>
      <c r="AD183" s="66">
        <f t="shared" si="33"/>
        <v>0</v>
      </c>
      <c r="AE183" s="47"/>
      <c r="AF183" s="66">
        <f>IF(OR(AND((AG182-$D$993-SUM($C$8:AG$8)+SUMIFS($C183:AC183,$C$11:AC$11,"Payment"))&lt;=0,SUMIFS($C183:AD183,$C$11:AD$11,"Balance")=0,AD183=0),AG$8&gt;=AG182),AG182,
IF(SUMIFS($C183:AD183,$C$11:AD$11,"Balance")=0, $D$993+SUM($B$8:AG$8)-SUMIFS($C183:AC183,$C$11:AC$11,"Payment"),
AG$8))</f>
        <v>0</v>
      </c>
      <c r="AG183" s="66">
        <f t="shared" si="34"/>
        <v>0</v>
      </c>
      <c r="AH183" s="47"/>
      <c r="AI183" s="66">
        <f>IF(OR(AND((AJ182-$D$993-SUM($C$8:AJ$8)+SUMIFS($C183:AF183,$C$11:AF$11,"Payment"))&lt;=0,SUMIFS($C183:AG183,$C$11:AG$11,"Balance")=0,AG183=0),AJ$8&gt;=AJ182),AJ182,
IF(SUMIFS($C183:AG183,$C$11:AG$11,"Balance")=0, $D$993+SUM($B$8:AJ$8)-SUMIFS($C183:AF183,$C$11:AF$11,"Payment"),
AJ$8))</f>
        <v>0</v>
      </c>
      <c r="AJ183" s="66">
        <f t="shared" si="35"/>
        <v>0</v>
      </c>
      <c r="AK183" s="67"/>
    </row>
    <row r="184" spans="1:37" s="49" customFormat="1" ht="15.6">
      <c r="A184" s="65">
        <v>173</v>
      </c>
      <c r="B184" s="66">
        <f>IF(OR(AND((C183-$D$993-SUM($C$8:C$8))&lt;=0),C$8&gt;=C183),C183, C$8+$D$993)</f>
        <v>0</v>
      </c>
      <c r="C184" s="66">
        <f t="shared" si="24"/>
        <v>0</v>
      </c>
      <c r="D184" s="67"/>
      <c r="E184" s="66">
        <f>IF(OR(AND((F183-$D$993-SUM($C$8:F$8)+SUMIFS(B184:$C184,B$11:$C$11,"Payment"))&lt;=0,SUMIFS($C184:C184,$C$11:C$11,"Balance")=0,C184=0),F$8&gt;=F183),F183,
IF(SUMIFS($C184:C184,$C$11:C$11,"Balance")=0, $D$993+SUM($B$8:F$8)-SUMIFS(B184:$C184,B$11:$C$11,"Payment"),
F$8))</f>
        <v>0</v>
      </c>
      <c r="F184" s="66">
        <f t="shared" si="25"/>
        <v>0</v>
      </c>
      <c r="G184" s="67"/>
      <c r="H184" s="66">
        <f>IF(OR(AND((I183-$D$993-SUM($C$8:I$8)+SUMIFS($C184:E184,$C$11:E$11,"Payment"))&lt;=0,SUMIFS($C184:F184,$C$11:F$11,"Balance")=0,F184=0),I$8&gt;=I183),I183,
IF(SUMIFS($C184:F184,$C$11:F$11,"Balance")=0, $D$993+SUM($B$8:I$8)-SUMIFS($C184:E184,$C$11:E$11,"Payment"),
I$8))</f>
        <v>0</v>
      </c>
      <c r="I184" s="66">
        <f t="shared" si="26"/>
        <v>0</v>
      </c>
      <c r="J184" s="47"/>
      <c r="K184" s="66">
        <f>IF(OR(AND((L183-$D$993-SUM($C$8:L$8)+SUMIFS($C184:H184,$C$11:H$11,"Payment"))&lt;=0,SUMIFS($C184:I184,$C$11:I$11,"Balance")=0,I184=0),L$8&gt;=L183),L183,
IF(SUMIFS($C184:I184,$C$11:I$11,"Balance")=0, $D$993+SUM($B$8:L$8)-SUMIFS($C184:H184,$C$11:H$11,"Payment"),
L$8))</f>
        <v>0</v>
      </c>
      <c r="L184" s="66">
        <f t="shared" si="27"/>
        <v>0</v>
      </c>
      <c r="M184" s="47"/>
      <c r="N184" s="66">
        <f>IF(OR(AND((O183-$D$993-SUM($C$8:O$8)+SUMIFS($C184:K184,$C$11:K$11,"Payment"))&lt;=0,SUMIFS($C184:L184,$C$11:L$11,"Balance")=0,L184=0),O$8&gt;=O183),O183,
IF(SUMIFS($C184:L184,$C$11:L$11,"Balance")=0, $D$993+SUM($B$8:O$8)-SUMIFS($C184:K184,$C$11:K$11,"Payment"),
O$8))</f>
        <v>0</v>
      </c>
      <c r="O184" s="66">
        <f t="shared" si="28"/>
        <v>0</v>
      </c>
      <c r="P184" s="47"/>
      <c r="Q184" s="66">
        <f>IF(OR(AND((R183-$D$993-SUM($C$8:R$8)+SUMIFS($C184:N184,$C$11:N$11,"Payment"))&lt;=0,SUMIFS($C184:O184,$C$11:O$11,"Balance")=0,O184=0),R$8&gt;=R183),R183,
IF(SUMIFS($C184:O184,$C$11:O$11,"Balance")=0, $D$993+SUM($B$8:R$8)-SUMIFS($C184:N184,$C$11:N$11,"Payment"),
R$8))</f>
        <v>0</v>
      </c>
      <c r="R184" s="66">
        <f t="shared" si="29"/>
        <v>0</v>
      </c>
      <c r="S184" s="47"/>
      <c r="T184" s="66">
        <f>IF(OR(AND((U183-$D$993-SUM($C$8:U$8)+SUMIFS($C184:Q184,$C$11:Q$11,"Payment"))&lt;=0,SUMIFS($C184:R184,$C$11:R$11,"Balance")=0,R184=0),U$8&gt;=U183),U183,
IF(SUMIFS($C184:R184,$C$11:R$11,"Balance")=0, $D$993+SUM($B$8:U$8)-SUMIFS($C184:Q184,$C$11:Q$11,"Payment"),
U$8))</f>
        <v>0</v>
      </c>
      <c r="U184" s="66">
        <f t="shared" si="30"/>
        <v>0</v>
      </c>
      <c r="V184" s="47"/>
      <c r="W184" s="66">
        <f>IF(OR(AND((X183-$D$993-SUM($C$8:X$8)+SUMIFS($C184:T184,$C$11:T$11,"Payment"))&lt;=0,SUMIFS($C184:U184,$C$11:U$11,"Balance")=0,U184=0),X$8&gt;=X183),X183,
IF(SUMIFS($C184:U184,$C$11:U$11,"Balance")=0, $D$993+SUM($B$8:X$8)-SUMIFS($C184:T184,$C$11:T$11,"Payment"),
X$8))</f>
        <v>0</v>
      </c>
      <c r="X184" s="66">
        <f t="shared" si="31"/>
        <v>0</v>
      </c>
      <c r="Y184" s="47"/>
      <c r="Z184" s="66">
        <f>IF(OR(AND((AA183-$D$993-SUM($C$8:AA$8)+SUMIFS($C184:W184,$C$11:W$11,"Payment"))&lt;=0,SUMIFS($C184:X184,$C$11:X$11,"Balance")=0,X184=0),AA$8&gt;=AA183),AA183,
IF(SUMIFS($C184:X184,$C$11:X$11,"Balance")=0, $D$993+SUM($B$8:AA$8)-SUMIFS($C184:W184,$C$11:W$11,"Payment"),
AA$8))</f>
        <v>0</v>
      </c>
      <c r="AA184" s="66">
        <f t="shared" si="32"/>
        <v>0</v>
      </c>
      <c r="AB184" s="47"/>
      <c r="AC184" s="66">
        <f>IF(OR(AND((AD183-$D$993-SUM($C$8:AD$8)+SUMIFS($C184:Z184,$C$11:Z$11,"Payment"))&lt;=0,SUMIFS($C184:AA184,$C$11:AA$11,"Balance")=0,AA184=0),AD$8&gt;=AD183),AD183,
IF(SUMIFS($C184:AA184,$C$11:AA$11,"Balance")=0, $D$993+SUM($B$8:AD$8)-SUMIFS($C184:Z184,$C$11:Z$11,"Payment"),
AD$8))</f>
        <v>0</v>
      </c>
      <c r="AD184" s="66">
        <f t="shared" si="33"/>
        <v>0</v>
      </c>
      <c r="AE184" s="47"/>
      <c r="AF184" s="66">
        <f>IF(OR(AND((AG183-$D$993-SUM($C$8:AG$8)+SUMIFS($C184:AC184,$C$11:AC$11,"Payment"))&lt;=0,SUMIFS($C184:AD184,$C$11:AD$11,"Balance")=0,AD184=0),AG$8&gt;=AG183),AG183,
IF(SUMIFS($C184:AD184,$C$11:AD$11,"Balance")=0, $D$993+SUM($B$8:AG$8)-SUMIFS($C184:AC184,$C$11:AC$11,"Payment"),
AG$8))</f>
        <v>0</v>
      </c>
      <c r="AG184" s="66">
        <f t="shared" si="34"/>
        <v>0</v>
      </c>
      <c r="AH184" s="47"/>
      <c r="AI184" s="66">
        <f>IF(OR(AND((AJ183-$D$993-SUM($C$8:AJ$8)+SUMIFS($C184:AF184,$C$11:AF$11,"Payment"))&lt;=0,SUMIFS($C184:AG184,$C$11:AG$11,"Balance")=0,AG184=0),AJ$8&gt;=AJ183),AJ183,
IF(SUMIFS($C184:AG184,$C$11:AG$11,"Balance")=0, $D$993+SUM($B$8:AJ$8)-SUMIFS($C184:AF184,$C$11:AF$11,"Payment"),
AJ$8))</f>
        <v>0</v>
      </c>
      <c r="AJ184" s="66">
        <f t="shared" si="35"/>
        <v>0</v>
      </c>
      <c r="AK184" s="67"/>
    </row>
    <row r="185" spans="1:37" s="49" customFormat="1" ht="15.6">
      <c r="A185" s="65">
        <v>174</v>
      </c>
      <c r="B185" s="66">
        <f>IF(OR(AND((C184-$D$993-SUM($C$8:C$8))&lt;=0),C$8&gt;=C184),C184, C$8+$D$993)</f>
        <v>0</v>
      </c>
      <c r="C185" s="66">
        <f t="shared" si="24"/>
        <v>0</v>
      </c>
      <c r="D185" s="67"/>
      <c r="E185" s="66">
        <f>IF(OR(AND((F184-$D$993-SUM($C$8:F$8)+SUMIFS(B185:$C185,B$11:$C$11,"Payment"))&lt;=0,SUMIFS($C185:C185,$C$11:C$11,"Balance")=0,C185=0),F$8&gt;=F184),F184,
IF(SUMIFS($C185:C185,$C$11:C$11,"Balance")=0, $D$993+SUM($B$8:F$8)-SUMIFS(B185:$C185,B$11:$C$11,"Payment"),
F$8))</f>
        <v>0</v>
      </c>
      <c r="F185" s="66">
        <f t="shared" si="25"/>
        <v>0</v>
      </c>
      <c r="G185" s="67"/>
      <c r="H185" s="66">
        <f>IF(OR(AND((I184-$D$993-SUM($C$8:I$8)+SUMIFS($C185:E185,$C$11:E$11,"Payment"))&lt;=0,SUMIFS($C185:F185,$C$11:F$11,"Balance")=0,F185=0),I$8&gt;=I184),I184,
IF(SUMIFS($C185:F185,$C$11:F$11,"Balance")=0, $D$993+SUM($B$8:I$8)-SUMIFS($C185:E185,$C$11:E$11,"Payment"),
I$8))</f>
        <v>0</v>
      </c>
      <c r="I185" s="66">
        <f t="shared" si="26"/>
        <v>0</v>
      </c>
      <c r="J185" s="47"/>
      <c r="K185" s="66">
        <f>IF(OR(AND((L184-$D$993-SUM($C$8:L$8)+SUMIFS($C185:H185,$C$11:H$11,"Payment"))&lt;=0,SUMIFS($C185:I185,$C$11:I$11,"Balance")=0,I185=0),L$8&gt;=L184),L184,
IF(SUMIFS($C185:I185,$C$11:I$11,"Balance")=0, $D$993+SUM($B$8:L$8)-SUMIFS($C185:H185,$C$11:H$11,"Payment"),
L$8))</f>
        <v>0</v>
      </c>
      <c r="L185" s="66">
        <f t="shared" si="27"/>
        <v>0</v>
      </c>
      <c r="M185" s="47"/>
      <c r="N185" s="66">
        <f>IF(OR(AND((O184-$D$993-SUM($C$8:O$8)+SUMIFS($C185:K185,$C$11:K$11,"Payment"))&lt;=0,SUMIFS($C185:L185,$C$11:L$11,"Balance")=0,L185=0),O$8&gt;=O184),O184,
IF(SUMIFS($C185:L185,$C$11:L$11,"Balance")=0, $D$993+SUM($B$8:O$8)-SUMIFS($C185:K185,$C$11:K$11,"Payment"),
O$8))</f>
        <v>0</v>
      </c>
      <c r="O185" s="66">
        <f t="shared" si="28"/>
        <v>0</v>
      </c>
      <c r="P185" s="47"/>
      <c r="Q185" s="66">
        <f>IF(OR(AND((R184-$D$993-SUM($C$8:R$8)+SUMIFS($C185:N185,$C$11:N$11,"Payment"))&lt;=0,SUMIFS($C185:O185,$C$11:O$11,"Balance")=0,O185=0),R$8&gt;=R184),R184,
IF(SUMIFS($C185:O185,$C$11:O$11,"Balance")=0, $D$993+SUM($B$8:R$8)-SUMIFS($C185:N185,$C$11:N$11,"Payment"),
R$8))</f>
        <v>0</v>
      </c>
      <c r="R185" s="66">
        <f t="shared" si="29"/>
        <v>0</v>
      </c>
      <c r="S185" s="47"/>
      <c r="T185" s="66">
        <f>IF(OR(AND((U184-$D$993-SUM($C$8:U$8)+SUMIFS($C185:Q185,$C$11:Q$11,"Payment"))&lt;=0,SUMIFS($C185:R185,$C$11:R$11,"Balance")=0,R185=0),U$8&gt;=U184),U184,
IF(SUMIFS($C185:R185,$C$11:R$11,"Balance")=0, $D$993+SUM($B$8:U$8)-SUMIFS($C185:Q185,$C$11:Q$11,"Payment"),
U$8))</f>
        <v>0</v>
      </c>
      <c r="U185" s="66">
        <f t="shared" si="30"/>
        <v>0</v>
      </c>
      <c r="V185" s="47"/>
      <c r="W185" s="66">
        <f>IF(OR(AND((X184-$D$993-SUM($C$8:X$8)+SUMIFS($C185:T185,$C$11:T$11,"Payment"))&lt;=0,SUMIFS($C185:U185,$C$11:U$11,"Balance")=0,U185=0),X$8&gt;=X184),X184,
IF(SUMIFS($C185:U185,$C$11:U$11,"Balance")=0, $D$993+SUM($B$8:X$8)-SUMIFS($C185:T185,$C$11:T$11,"Payment"),
X$8))</f>
        <v>0</v>
      </c>
      <c r="X185" s="66">
        <f t="shared" si="31"/>
        <v>0</v>
      </c>
      <c r="Y185" s="47"/>
      <c r="Z185" s="66">
        <f>IF(OR(AND((AA184-$D$993-SUM($C$8:AA$8)+SUMIFS($C185:W185,$C$11:W$11,"Payment"))&lt;=0,SUMIFS($C185:X185,$C$11:X$11,"Balance")=0,X185=0),AA$8&gt;=AA184),AA184,
IF(SUMIFS($C185:X185,$C$11:X$11,"Balance")=0, $D$993+SUM($B$8:AA$8)-SUMIFS($C185:W185,$C$11:W$11,"Payment"),
AA$8))</f>
        <v>0</v>
      </c>
      <c r="AA185" s="66">
        <f t="shared" si="32"/>
        <v>0</v>
      </c>
      <c r="AB185" s="47"/>
      <c r="AC185" s="66">
        <f>IF(OR(AND((AD184-$D$993-SUM($C$8:AD$8)+SUMIFS($C185:Z185,$C$11:Z$11,"Payment"))&lt;=0,SUMIFS($C185:AA185,$C$11:AA$11,"Balance")=0,AA185=0),AD$8&gt;=AD184),AD184,
IF(SUMIFS($C185:AA185,$C$11:AA$11,"Balance")=0, $D$993+SUM($B$8:AD$8)-SUMIFS($C185:Z185,$C$11:Z$11,"Payment"),
AD$8))</f>
        <v>0</v>
      </c>
      <c r="AD185" s="66">
        <f t="shared" si="33"/>
        <v>0</v>
      </c>
      <c r="AE185" s="47"/>
      <c r="AF185" s="66">
        <f>IF(OR(AND((AG184-$D$993-SUM($C$8:AG$8)+SUMIFS($C185:AC185,$C$11:AC$11,"Payment"))&lt;=0,SUMIFS($C185:AD185,$C$11:AD$11,"Balance")=0,AD185=0),AG$8&gt;=AG184),AG184,
IF(SUMIFS($C185:AD185,$C$11:AD$11,"Balance")=0, $D$993+SUM($B$8:AG$8)-SUMIFS($C185:AC185,$C$11:AC$11,"Payment"),
AG$8))</f>
        <v>0</v>
      </c>
      <c r="AG185" s="66">
        <f t="shared" si="34"/>
        <v>0</v>
      </c>
      <c r="AH185" s="47"/>
      <c r="AI185" s="66">
        <f>IF(OR(AND((AJ184-$D$993-SUM($C$8:AJ$8)+SUMIFS($C185:AF185,$C$11:AF$11,"Payment"))&lt;=0,SUMIFS($C185:AG185,$C$11:AG$11,"Balance")=0,AG185=0),AJ$8&gt;=AJ184),AJ184,
IF(SUMIFS($C185:AG185,$C$11:AG$11,"Balance")=0, $D$993+SUM($B$8:AJ$8)-SUMIFS($C185:AF185,$C$11:AF$11,"Payment"),
AJ$8))</f>
        <v>0</v>
      </c>
      <c r="AJ185" s="66">
        <f t="shared" si="35"/>
        <v>0</v>
      </c>
      <c r="AK185" s="67"/>
    </row>
    <row r="186" spans="1:37" s="49" customFormat="1" ht="15.6">
      <c r="A186" s="65">
        <v>175</v>
      </c>
      <c r="B186" s="66">
        <f>IF(OR(AND((C185-$D$993-SUM($C$8:C$8))&lt;=0),C$8&gt;=C185),C185, C$8+$D$993)</f>
        <v>0</v>
      </c>
      <c r="C186" s="66">
        <f t="shared" si="24"/>
        <v>0</v>
      </c>
      <c r="D186" s="67"/>
      <c r="E186" s="66">
        <f>IF(OR(AND((F185-$D$993-SUM($C$8:F$8)+SUMIFS(B186:$C186,B$11:$C$11,"Payment"))&lt;=0,SUMIFS($C186:C186,$C$11:C$11,"Balance")=0,C186=0),F$8&gt;=F185),F185,
IF(SUMIFS($C186:C186,$C$11:C$11,"Balance")=0, $D$993+SUM($B$8:F$8)-SUMIFS(B186:$C186,B$11:$C$11,"Payment"),
F$8))</f>
        <v>0</v>
      </c>
      <c r="F186" s="66">
        <f t="shared" si="25"/>
        <v>0</v>
      </c>
      <c r="G186" s="67"/>
      <c r="H186" s="66">
        <f>IF(OR(AND((I185-$D$993-SUM($C$8:I$8)+SUMIFS($C186:E186,$C$11:E$11,"Payment"))&lt;=0,SUMIFS($C186:F186,$C$11:F$11,"Balance")=0,F186=0),I$8&gt;=I185),I185,
IF(SUMIFS($C186:F186,$C$11:F$11,"Balance")=0, $D$993+SUM($B$8:I$8)-SUMIFS($C186:E186,$C$11:E$11,"Payment"),
I$8))</f>
        <v>0</v>
      </c>
      <c r="I186" s="66">
        <f t="shared" si="26"/>
        <v>0</v>
      </c>
      <c r="J186" s="47"/>
      <c r="K186" s="66">
        <f>IF(OR(AND((L185-$D$993-SUM($C$8:L$8)+SUMIFS($C186:H186,$C$11:H$11,"Payment"))&lt;=0,SUMIFS($C186:I186,$C$11:I$11,"Balance")=0,I186=0),L$8&gt;=L185),L185,
IF(SUMIFS($C186:I186,$C$11:I$11,"Balance")=0, $D$993+SUM($B$8:L$8)-SUMIFS($C186:H186,$C$11:H$11,"Payment"),
L$8))</f>
        <v>0</v>
      </c>
      <c r="L186" s="66">
        <f t="shared" si="27"/>
        <v>0</v>
      </c>
      <c r="M186" s="47"/>
      <c r="N186" s="66">
        <f>IF(OR(AND((O185-$D$993-SUM($C$8:O$8)+SUMIFS($C186:K186,$C$11:K$11,"Payment"))&lt;=0,SUMIFS($C186:L186,$C$11:L$11,"Balance")=0,L186=0),O$8&gt;=O185),O185,
IF(SUMIFS($C186:L186,$C$11:L$11,"Balance")=0, $D$993+SUM($B$8:O$8)-SUMIFS($C186:K186,$C$11:K$11,"Payment"),
O$8))</f>
        <v>0</v>
      </c>
      <c r="O186" s="66">
        <f t="shared" si="28"/>
        <v>0</v>
      </c>
      <c r="P186" s="47"/>
      <c r="Q186" s="66">
        <f>IF(OR(AND((R185-$D$993-SUM($C$8:R$8)+SUMIFS($C186:N186,$C$11:N$11,"Payment"))&lt;=0,SUMIFS($C186:O186,$C$11:O$11,"Balance")=0,O186=0),R$8&gt;=R185),R185,
IF(SUMIFS($C186:O186,$C$11:O$11,"Balance")=0, $D$993+SUM($B$8:R$8)-SUMIFS($C186:N186,$C$11:N$11,"Payment"),
R$8))</f>
        <v>0</v>
      </c>
      <c r="R186" s="66">
        <f t="shared" si="29"/>
        <v>0</v>
      </c>
      <c r="S186" s="47"/>
      <c r="T186" s="66">
        <f>IF(OR(AND((U185-$D$993-SUM($C$8:U$8)+SUMIFS($C186:Q186,$C$11:Q$11,"Payment"))&lt;=0,SUMIFS($C186:R186,$C$11:R$11,"Balance")=0,R186=0),U$8&gt;=U185),U185,
IF(SUMIFS($C186:R186,$C$11:R$11,"Balance")=0, $D$993+SUM($B$8:U$8)-SUMIFS($C186:Q186,$C$11:Q$11,"Payment"),
U$8))</f>
        <v>0</v>
      </c>
      <c r="U186" s="66">
        <f t="shared" si="30"/>
        <v>0</v>
      </c>
      <c r="V186" s="47"/>
      <c r="W186" s="66">
        <f>IF(OR(AND((X185-$D$993-SUM($C$8:X$8)+SUMIFS($C186:T186,$C$11:T$11,"Payment"))&lt;=0,SUMIFS($C186:U186,$C$11:U$11,"Balance")=0,U186=0),X$8&gt;=X185),X185,
IF(SUMIFS($C186:U186,$C$11:U$11,"Balance")=0, $D$993+SUM($B$8:X$8)-SUMIFS($C186:T186,$C$11:T$11,"Payment"),
X$8))</f>
        <v>0</v>
      </c>
      <c r="X186" s="66">
        <f t="shared" si="31"/>
        <v>0</v>
      </c>
      <c r="Y186" s="47"/>
      <c r="Z186" s="66">
        <f>IF(OR(AND((AA185-$D$993-SUM($C$8:AA$8)+SUMIFS($C186:W186,$C$11:W$11,"Payment"))&lt;=0,SUMIFS($C186:X186,$C$11:X$11,"Balance")=0,X186=0),AA$8&gt;=AA185),AA185,
IF(SUMIFS($C186:X186,$C$11:X$11,"Balance")=0, $D$993+SUM($B$8:AA$8)-SUMIFS($C186:W186,$C$11:W$11,"Payment"),
AA$8))</f>
        <v>0</v>
      </c>
      <c r="AA186" s="66">
        <f t="shared" si="32"/>
        <v>0</v>
      </c>
      <c r="AB186" s="47"/>
      <c r="AC186" s="66">
        <f>IF(OR(AND((AD185-$D$993-SUM($C$8:AD$8)+SUMIFS($C186:Z186,$C$11:Z$11,"Payment"))&lt;=0,SUMIFS($C186:AA186,$C$11:AA$11,"Balance")=0,AA186=0),AD$8&gt;=AD185),AD185,
IF(SUMIFS($C186:AA186,$C$11:AA$11,"Balance")=0, $D$993+SUM($B$8:AD$8)-SUMIFS($C186:Z186,$C$11:Z$11,"Payment"),
AD$8))</f>
        <v>0</v>
      </c>
      <c r="AD186" s="66">
        <f t="shared" si="33"/>
        <v>0</v>
      </c>
      <c r="AE186" s="47"/>
      <c r="AF186" s="66">
        <f>IF(OR(AND((AG185-$D$993-SUM($C$8:AG$8)+SUMIFS($C186:AC186,$C$11:AC$11,"Payment"))&lt;=0,SUMIFS($C186:AD186,$C$11:AD$11,"Balance")=0,AD186=0),AG$8&gt;=AG185),AG185,
IF(SUMIFS($C186:AD186,$C$11:AD$11,"Balance")=0, $D$993+SUM($B$8:AG$8)-SUMIFS($C186:AC186,$C$11:AC$11,"Payment"),
AG$8))</f>
        <v>0</v>
      </c>
      <c r="AG186" s="66">
        <f t="shared" si="34"/>
        <v>0</v>
      </c>
      <c r="AH186" s="47"/>
      <c r="AI186" s="66">
        <f>IF(OR(AND((AJ185-$D$993-SUM($C$8:AJ$8)+SUMIFS($C186:AF186,$C$11:AF$11,"Payment"))&lt;=0,SUMIFS($C186:AG186,$C$11:AG$11,"Balance")=0,AG186=0),AJ$8&gt;=AJ185),AJ185,
IF(SUMIFS($C186:AG186,$C$11:AG$11,"Balance")=0, $D$993+SUM($B$8:AJ$8)-SUMIFS($C186:AF186,$C$11:AF$11,"Payment"),
AJ$8))</f>
        <v>0</v>
      </c>
      <c r="AJ186" s="66">
        <f t="shared" si="35"/>
        <v>0</v>
      </c>
      <c r="AK186" s="67"/>
    </row>
    <row r="187" spans="1:37" s="49" customFormat="1" ht="15.6">
      <c r="A187" s="65">
        <v>176</v>
      </c>
      <c r="B187" s="66">
        <f>IF(OR(AND((C186-$D$993-SUM($C$8:C$8))&lt;=0),C$8&gt;=C186),C186, C$8+$D$993)</f>
        <v>0</v>
      </c>
      <c r="C187" s="66">
        <f t="shared" si="24"/>
        <v>0</v>
      </c>
      <c r="D187" s="67"/>
      <c r="E187" s="66">
        <f>IF(OR(AND((F186-$D$993-SUM($C$8:F$8)+SUMIFS(B187:$C187,B$11:$C$11,"Payment"))&lt;=0,SUMIFS($C187:C187,$C$11:C$11,"Balance")=0,C187=0),F$8&gt;=F186),F186,
IF(SUMIFS($C187:C187,$C$11:C$11,"Balance")=0, $D$993+SUM($B$8:F$8)-SUMIFS(B187:$C187,B$11:$C$11,"Payment"),
F$8))</f>
        <v>0</v>
      </c>
      <c r="F187" s="66">
        <f t="shared" si="25"/>
        <v>0</v>
      </c>
      <c r="G187" s="67"/>
      <c r="H187" s="66">
        <f>IF(OR(AND((I186-$D$993-SUM($C$8:I$8)+SUMIFS($C187:E187,$C$11:E$11,"Payment"))&lt;=0,SUMIFS($C187:F187,$C$11:F$11,"Balance")=0,F187=0),I$8&gt;=I186),I186,
IF(SUMIFS($C187:F187,$C$11:F$11,"Balance")=0, $D$993+SUM($B$8:I$8)-SUMIFS($C187:E187,$C$11:E$11,"Payment"),
I$8))</f>
        <v>0</v>
      </c>
      <c r="I187" s="66">
        <f t="shared" si="26"/>
        <v>0</v>
      </c>
      <c r="J187" s="47"/>
      <c r="K187" s="66">
        <f>IF(OR(AND((L186-$D$993-SUM($C$8:L$8)+SUMIFS($C187:H187,$C$11:H$11,"Payment"))&lt;=0,SUMIFS($C187:I187,$C$11:I$11,"Balance")=0,I187=0),L$8&gt;=L186),L186,
IF(SUMIFS($C187:I187,$C$11:I$11,"Balance")=0, $D$993+SUM($B$8:L$8)-SUMIFS($C187:H187,$C$11:H$11,"Payment"),
L$8))</f>
        <v>0</v>
      </c>
      <c r="L187" s="66">
        <f t="shared" si="27"/>
        <v>0</v>
      </c>
      <c r="M187" s="47"/>
      <c r="N187" s="66">
        <f>IF(OR(AND((O186-$D$993-SUM($C$8:O$8)+SUMIFS($C187:K187,$C$11:K$11,"Payment"))&lt;=0,SUMIFS($C187:L187,$C$11:L$11,"Balance")=0,L187=0),O$8&gt;=O186),O186,
IF(SUMIFS($C187:L187,$C$11:L$11,"Balance")=0, $D$993+SUM($B$8:O$8)-SUMIFS($C187:K187,$C$11:K$11,"Payment"),
O$8))</f>
        <v>0</v>
      </c>
      <c r="O187" s="66">
        <f t="shared" si="28"/>
        <v>0</v>
      </c>
      <c r="P187" s="47"/>
      <c r="Q187" s="66">
        <f>IF(OR(AND((R186-$D$993-SUM($C$8:R$8)+SUMIFS($C187:N187,$C$11:N$11,"Payment"))&lt;=0,SUMIFS($C187:O187,$C$11:O$11,"Balance")=0,O187=0),R$8&gt;=R186),R186,
IF(SUMIFS($C187:O187,$C$11:O$11,"Balance")=0, $D$993+SUM($B$8:R$8)-SUMIFS($C187:N187,$C$11:N$11,"Payment"),
R$8))</f>
        <v>0</v>
      </c>
      <c r="R187" s="66">
        <f t="shared" si="29"/>
        <v>0</v>
      </c>
      <c r="S187" s="47"/>
      <c r="T187" s="66">
        <f>IF(OR(AND((U186-$D$993-SUM($C$8:U$8)+SUMIFS($C187:Q187,$C$11:Q$11,"Payment"))&lt;=0,SUMIFS($C187:R187,$C$11:R$11,"Balance")=0,R187=0),U$8&gt;=U186),U186,
IF(SUMIFS($C187:R187,$C$11:R$11,"Balance")=0, $D$993+SUM($B$8:U$8)-SUMIFS($C187:Q187,$C$11:Q$11,"Payment"),
U$8))</f>
        <v>0</v>
      </c>
      <c r="U187" s="66">
        <f t="shared" si="30"/>
        <v>0</v>
      </c>
      <c r="V187" s="47"/>
      <c r="W187" s="66">
        <f>IF(OR(AND((X186-$D$993-SUM($C$8:X$8)+SUMIFS($C187:T187,$C$11:T$11,"Payment"))&lt;=0,SUMIFS($C187:U187,$C$11:U$11,"Balance")=0,U187=0),X$8&gt;=X186),X186,
IF(SUMIFS($C187:U187,$C$11:U$11,"Balance")=0, $D$993+SUM($B$8:X$8)-SUMIFS($C187:T187,$C$11:T$11,"Payment"),
X$8))</f>
        <v>0</v>
      </c>
      <c r="X187" s="66">
        <f t="shared" si="31"/>
        <v>0</v>
      </c>
      <c r="Y187" s="47"/>
      <c r="Z187" s="66">
        <f>IF(OR(AND((AA186-$D$993-SUM($C$8:AA$8)+SUMIFS($C187:W187,$C$11:W$11,"Payment"))&lt;=0,SUMIFS($C187:X187,$C$11:X$11,"Balance")=0,X187=0),AA$8&gt;=AA186),AA186,
IF(SUMIFS($C187:X187,$C$11:X$11,"Balance")=0, $D$993+SUM($B$8:AA$8)-SUMIFS($C187:W187,$C$11:W$11,"Payment"),
AA$8))</f>
        <v>0</v>
      </c>
      <c r="AA187" s="66">
        <f t="shared" si="32"/>
        <v>0</v>
      </c>
      <c r="AB187" s="47"/>
      <c r="AC187" s="66">
        <f>IF(OR(AND((AD186-$D$993-SUM($C$8:AD$8)+SUMIFS($C187:Z187,$C$11:Z$11,"Payment"))&lt;=0,SUMIFS($C187:AA187,$C$11:AA$11,"Balance")=0,AA187=0),AD$8&gt;=AD186),AD186,
IF(SUMIFS($C187:AA187,$C$11:AA$11,"Balance")=0, $D$993+SUM($B$8:AD$8)-SUMIFS($C187:Z187,$C$11:Z$11,"Payment"),
AD$8))</f>
        <v>0</v>
      </c>
      <c r="AD187" s="66">
        <f t="shared" si="33"/>
        <v>0</v>
      </c>
      <c r="AE187" s="47"/>
      <c r="AF187" s="66">
        <f>IF(OR(AND((AG186-$D$993-SUM($C$8:AG$8)+SUMIFS($C187:AC187,$C$11:AC$11,"Payment"))&lt;=0,SUMIFS($C187:AD187,$C$11:AD$11,"Balance")=0,AD187=0),AG$8&gt;=AG186),AG186,
IF(SUMIFS($C187:AD187,$C$11:AD$11,"Balance")=0, $D$993+SUM($B$8:AG$8)-SUMIFS($C187:AC187,$C$11:AC$11,"Payment"),
AG$8))</f>
        <v>0</v>
      </c>
      <c r="AG187" s="66">
        <f t="shared" si="34"/>
        <v>0</v>
      </c>
      <c r="AH187" s="47"/>
      <c r="AI187" s="66">
        <f>IF(OR(AND((AJ186-$D$993-SUM($C$8:AJ$8)+SUMIFS($C187:AF187,$C$11:AF$11,"Payment"))&lt;=0,SUMIFS($C187:AG187,$C$11:AG$11,"Balance")=0,AG187=0),AJ$8&gt;=AJ186),AJ186,
IF(SUMIFS($C187:AG187,$C$11:AG$11,"Balance")=0, $D$993+SUM($B$8:AJ$8)-SUMIFS($C187:AF187,$C$11:AF$11,"Payment"),
AJ$8))</f>
        <v>0</v>
      </c>
      <c r="AJ187" s="66">
        <f t="shared" si="35"/>
        <v>0</v>
      </c>
      <c r="AK187" s="67"/>
    </row>
    <row r="188" spans="1:37" s="49" customFormat="1" ht="15.6">
      <c r="A188" s="65">
        <v>177</v>
      </c>
      <c r="B188" s="66">
        <f>IF(OR(AND((C187-$D$993-SUM($C$8:C$8))&lt;=0),C$8&gt;=C187),C187, C$8+$D$993)</f>
        <v>0</v>
      </c>
      <c r="C188" s="66">
        <f t="shared" si="24"/>
        <v>0</v>
      </c>
      <c r="D188" s="67"/>
      <c r="E188" s="66">
        <f>IF(OR(AND((F187-$D$993-SUM($C$8:F$8)+SUMIFS(B188:$C188,B$11:$C$11,"Payment"))&lt;=0,SUMIFS($C188:C188,$C$11:C$11,"Balance")=0,C188=0),F$8&gt;=F187),F187,
IF(SUMIFS($C188:C188,$C$11:C$11,"Balance")=0, $D$993+SUM($B$8:F$8)-SUMIFS(B188:$C188,B$11:$C$11,"Payment"),
F$8))</f>
        <v>0</v>
      </c>
      <c r="F188" s="66">
        <f t="shared" si="25"/>
        <v>0</v>
      </c>
      <c r="G188" s="67"/>
      <c r="H188" s="66">
        <f>IF(OR(AND((I187-$D$993-SUM($C$8:I$8)+SUMIFS($C188:E188,$C$11:E$11,"Payment"))&lt;=0,SUMIFS($C188:F188,$C$11:F$11,"Balance")=0,F188=0),I$8&gt;=I187),I187,
IF(SUMIFS($C188:F188,$C$11:F$11,"Balance")=0, $D$993+SUM($B$8:I$8)-SUMIFS($C188:E188,$C$11:E$11,"Payment"),
I$8))</f>
        <v>0</v>
      </c>
      <c r="I188" s="66">
        <f t="shared" si="26"/>
        <v>0</v>
      </c>
      <c r="J188" s="47"/>
      <c r="K188" s="66">
        <f>IF(OR(AND((L187-$D$993-SUM($C$8:L$8)+SUMIFS($C188:H188,$C$11:H$11,"Payment"))&lt;=0,SUMIFS($C188:I188,$C$11:I$11,"Balance")=0,I188=0),L$8&gt;=L187),L187,
IF(SUMIFS($C188:I188,$C$11:I$11,"Balance")=0, $D$993+SUM($B$8:L$8)-SUMIFS($C188:H188,$C$11:H$11,"Payment"),
L$8))</f>
        <v>0</v>
      </c>
      <c r="L188" s="66">
        <f t="shared" si="27"/>
        <v>0</v>
      </c>
      <c r="M188" s="47"/>
      <c r="N188" s="66">
        <f>IF(OR(AND((O187-$D$993-SUM($C$8:O$8)+SUMIFS($C188:K188,$C$11:K$11,"Payment"))&lt;=0,SUMIFS($C188:L188,$C$11:L$11,"Balance")=0,L188=0),O$8&gt;=O187),O187,
IF(SUMIFS($C188:L188,$C$11:L$11,"Balance")=0, $D$993+SUM($B$8:O$8)-SUMIFS($C188:K188,$C$11:K$11,"Payment"),
O$8))</f>
        <v>0</v>
      </c>
      <c r="O188" s="66">
        <f t="shared" si="28"/>
        <v>0</v>
      </c>
      <c r="P188" s="47"/>
      <c r="Q188" s="66">
        <f>IF(OR(AND((R187-$D$993-SUM($C$8:R$8)+SUMIFS($C188:N188,$C$11:N$11,"Payment"))&lt;=0,SUMIFS($C188:O188,$C$11:O$11,"Balance")=0,O188=0),R$8&gt;=R187),R187,
IF(SUMIFS($C188:O188,$C$11:O$11,"Balance")=0, $D$993+SUM($B$8:R$8)-SUMIFS($C188:N188,$C$11:N$11,"Payment"),
R$8))</f>
        <v>0</v>
      </c>
      <c r="R188" s="66">
        <f t="shared" si="29"/>
        <v>0</v>
      </c>
      <c r="S188" s="47"/>
      <c r="T188" s="66">
        <f>IF(OR(AND((U187-$D$993-SUM($C$8:U$8)+SUMIFS($C188:Q188,$C$11:Q$11,"Payment"))&lt;=0,SUMIFS($C188:R188,$C$11:R$11,"Balance")=0,R188=0),U$8&gt;=U187),U187,
IF(SUMIFS($C188:R188,$C$11:R$11,"Balance")=0, $D$993+SUM($B$8:U$8)-SUMIFS($C188:Q188,$C$11:Q$11,"Payment"),
U$8))</f>
        <v>0</v>
      </c>
      <c r="U188" s="66">
        <f t="shared" si="30"/>
        <v>0</v>
      </c>
      <c r="V188" s="47"/>
      <c r="W188" s="66">
        <f>IF(OR(AND((X187-$D$993-SUM($C$8:X$8)+SUMIFS($C188:T188,$C$11:T$11,"Payment"))&lt;=0,SUMIFS($C188:U188,$C$11:U$11,"Balance")=0,U188=0),X$8&gt;=X187),X187,
IF(SUMIFS($C188:U188,$C$11:U$11,"Balance")=0, $D$993+SUM($B$8:X$8)-SUMIFS($C188:T188,$C$11:T$11,"Payment"),
X$8))</f>
        <v>0</v>
      </c>
      <c r="X188" s="66">
        <f t="shared" si="31"/>
        <v>0</v>
      </c>
      <c r="Y188" s="47"/>
      <c r="Z188" s="66">
        <f>IF(OR(AND((AA187-$D$993-SUM($C$8:AA$8)+SUMIFS($C188:W188,$C$11:W$11,"Payment"))&lt;=0,SUMIFS($C188:X188,$C$11:X$11,"Balance")=0,X188=0),AA$8&gt;=AA187),AA187,
IF(SUMIFS($C188:X188,$C$11:X$11,"Balance")=0, $D$993+SUM($B$8:AA$8)-SUMIFS($C188:W188,$C$11:W$11,"Payment"),
AA$8))</f>
        <v>0</v>
      </c>
      <c r="AA188" s="66">
        <f t="shared" si="32"/>
        <v>0</v>
      </c>
      <c r="AB188" s="47"/>
      <c r="AC188" s="66">
        <f>IF(OR(AND((AD187-$D$993-SUM($C$8:AD$8)+SUMIFS($C188:Z188,$C$11:Z$11,"Payment"))&lt;=0,SUMIFS($C188:AA188,$C$11:AA$11,"Balance")=0,AA188=0),AD$8&gt;=AD187),AD187,
IF(SUMIFS($C188:AA188,$C$11:AA$11,"Balance")=0, $D$993+SUM($B$8:AD$8)-SUMIFS($C188:Z188,$C$11:Z$11,"Payment"),
AD$8))</f>
        <v>0</v>
      </c>
      <c r="AD188" s="66">
        <f t="shared" si="33"/>
        <v>0</v>
      </c>
      <c r="AE188" s="47"/>
      <c r="AF188" s="66">
        <f>IF(OR(AND((AG187-$D$993-SUM($C$8:AG$8)+SUMIFS($C188:AC188,$C$11:AC$11,"Payment"))&lt;=0,SUMIFS($C188:AD188,$C$11:AD$11,"Balance")=0,AD188=0),AG$8&gt;=AG187),AG187,
IF(SUMIFS($C188:AD188,$C$11:AD$11,"Balance")=0, $D$993+SUM($B$8:AG$8)-SUMIFS($C188:AC188,$C$11:AC$11,"Payment"),
AG$8))</f>
        <v>0</v>
      </c>
      <c r="AG188" s="66">
        <f t="shared" si="34"/>
        <v>0</v>
      </c>
      <c r="AH188" s="47"/>
      <c r="AI188" s="66">
        <f>IF(OR(AND((AJ187-$D$993-SUM($C$8:AJ$8)+SUMIFS($C188:AF188,$C$11:AF$11,"Payment"))&lt;=0,SUMIFS($C188:AG188,$C$11:AG$11,"Balance")=0,AG188=0),AJ$8&gt;=AJ187),AJ187,
IF(SUMIFS($C188:AG188,$C$11:AG$11,"Balance")=0, $D$993+SUM($B$8:AJ$8)-SUMIFS($C188:AF188,$C$11:AF$11,"Payment"),
AJ$8))</f>
        <v>0</v>
      </c>
      <c r="AJ188" s="66">
        <f t="shared" si="35"/>
        <v>0</v>
      </c>
      <c r="AK188" s="67"/>
    </row>
    <row r="189" spans="1:37" s="49" customFormat="1" ht="15.6">
      <c r="A189" s="65">
        <v>178</v>
      </c>
      <c r="B189" s="66">
        <f>IF(OR(AND((C188-$D$993-SUM($C$8:C$8))&lt;=0),C$8&gt;=C188),C188, C$8+$D$993)</f>
        <v>0</v>
      </c>
      <c r="C189" s="66">
        <f t="shared" si="24"/>
        <v>0</v>
      </c>
      <c r="D189" s="67"/>
      <c r="E189" s="66">
        <f>IF(OR(AND((F188-$D$993-SUM($C$8:F$8)+SUMIFS(B189:$C189,B$11:$C$11,"Payment"))&lt;=0,SUMIFS($C189:C189,$C$11:C$11,"Balance")=0,C189=0),F$8&gt;=F188),F188,
IF(SUMIFS($C189:C189,$C$11:C$11,"Balance")=0, $D$993+SUM($B$8:F$8)-SUMIFS(B189:$C189,B$11:$C$11,"Payment"),
F$8))</f>
        <v>0</v>
      </c>
      <c r="F189" s="66">
        <f t="shared" si="25"/>
        <v>0</v>
      </c>
      <c r="G189" s="67"/>
      <c r="H189" s="66">
        <f>IF(OR(AND((I188-$D$993-SUM($C$8:I$8)+SUMIFS($C189:E189,$C$11:E$11,"Payment"))&lt;=0,SUMIFS($C189:F189,$C$11:F$11,"Balance")=0,F189=0),I$8&gt;=I188),I188,
IF(SUMIFS($C189:F189,$C$11:F$11,"Balance")=0, $D$993+SUM($B$8:I$8)-SUMIFS($C189:E189,$C$11:E$11,"Payment"),
I$8))</f>
        <v>0</v>
      </c>
      <c r="I189" s="66">
        <f t="shared" si="26"/>
        <v>0</v>
      </c>
      <c r="J189" s="47"/>
      <c r="K189" s="66">
        <f>IF(OR(AND((L188-$D$993-SUM($C$8:L$8)+SUMIFS($C189:H189,$C$11:H$11,"Payment"))&lt;=0,SUMIFS($C189:I189,$C$11:I$11,"Balance")=0,I189=0),L$8&gt;=L188),L188,
IF(SUMIFS($C189:I189,$C$11:I$11,"Balance")=0, $D$993+SUM($B$8:L$8)-SUMIFS($C189:H189,$C$11:H$11,"Payment"),
L$8))</f>
        <v>0</v>
      </c>
      <c r="L189" s="66">
        <f t="shared" si="27"/>
        <v>0</v>
      </c>
      <c r="M189" s="47"/>
      <c r="N189" s="66">
        <f>IF(OR(AND((O188-$D$993-SUM($C$8:O$8)+SUMIFS($C189:K189,$C$11:K$11,"Payment"))&lt;=0,SUMIFS($C189:L189,$C$11:L$11,"Balance")=0,L189=0),O$8&gt;=O188),O188,
IF(SUMIFS($C189:L189,$C$11:L$11,"Balance")=0, $D$993+SUM($B$8:O$8)-SUMIFS($C189:K189,$C$11:K$11,"Payment"),
O$8))</f>
        <v>0</v>
      </c>
      <c r="O189" s="66">
        <f t="shared" si="28"/>
        <v>0</v>
      </c>
      <c r="P189" s="47"/>
      <c r="Q189" s="66">
        <f>IF(OR(AND((R188-$D$993-SUM($C$8:R$8)+SUMIFS($C189:N189,$C$11:N$11,"Payment"))&lt;=0,SUMIFS($C189:O189,$C$11:O$11,"Balance")=0,O189=0),R$8&gt;=R188),R188,
IF(SUMIFS($C189:O189,$C$11:O$11,"Balance")=0, $D$993+SUM($B$8:R$8)-SUMIFS($C189:N189,$C$11:N$11,"Payment"),
R$8))</f>
        <v>0</v>
      </c>
      <c r="R189" s="66">
        <f t="shared" si="29"/>
        <v>0</v>
      </c>
      <c r="S189" s="47"/>
      <c r="T189" s="66">
        <f>IF(OR(AND((U188-$D$993-SUM($C$8:U$8)+SUMIFS($C189:Q189,$C$11:Q$11,"Payment"))&lt;=0,SUMIFS($C189:R189,$C$11:R$11,"Balance")=0,R189=0),U$8&gt;=U188),U188,
IF(SUMIFS($C189:R189,$C$11:R$11,"Balance")=0, $D$993+SUM($B$8:U$8)-SUMIFS($C189:Q189,$C$11:Q$11,"Payment"),
U$8))</f>
        <v>0</v>
      </c>
      <c r="U189" s="66">
        <f t="shared" si="30"/>
        <v>0</v>
      </c>
      <c r="V189" s="47"/>
      <c r="W189" s="66">
        <f>IF(OR(AND((X188-$D$993-SUM($C$8:X$8)+SUMIFS($C189:T189,$C$11:T$11,"Payment"))&lt;=0,SUMIFS($C189:U189,$C$11:U$11,"Balance")=0,U189=0),X$8&gt;=X188),X188,
IF(SUMIFS($C189:U189,$C$11:U$11,"Balance")=0, $D$993+SUM($B$8:X$8)-SUMIFS($C189:T189,$C$11:T$11,"Payment"),
X$8))</f>
        <v>0</v>
      </c>
      <c r="X189" s="66">
        <f t="shared" si="31"/>
        <v>0</v>
      </c>
      <c r="Y189" s="47"/>
      <c r="Z189" s="66">
        <f>IF(OR(AND((AA188-$D$993-SUM($C$8:AA$8)+SUMIFS($C189:W189,$C$11:W$11,"Payment"))&lt;=0,SUMIFS($C189:X189,$C$11:X$11,"Balance")=0,X189=0),AA$8&gt;=AA188),AA188,
IF(SUMIFS($C189:X189,$C$11:X$11,"Balance")=0, $D$993+SUM($B$8:AA$8)-SUMIFS($C189:W189,$C$11:W$11,"Payment"),
AA$8))</f>
        <v>0</v>
      </c>
      <c r="AA189" s="66">
        <f t="shared" si="32"/>
        <v>0</v>
      </c>
      <c r="AB189" s="47"/>
      <c r="AC189" s="66">
        <f>IF(OR(AND((AD188-$D$993-SUM($C$8:AD$8)+SUMIFS($C189:Z189,$C$11:Z$11,"Payment"))&lt;=0,SUMIFS($C189:AA189,$C$11:AA$11,"Balance")=0,AA189=0),AD$8&gt;=AD188),AD188,
IF(SUMIFS($C189:AA189,$C$11:AA$11,"Balance")=0, $D$993+SUM($B$8:AD$8)-SUMIFS($C189:Z189,$C$11:Z$11,"Payment"),
AD$8))</f>
        <v>0</v>
      </c>
      <c r="AD189" s="66">
        <f t="shared" si="33"/>
        <v>0</v>
      </c>
      <c r="AE189" s="47"/>
      <c r="AF189" s="66">
        <f>IF(OR(AND((AG188-$D$993-SUM($C$8:AG$8)+SUMIFS($C189:AC189,$C$11:AC$11,"Payment"))&lt;=0,SUMIFS($C189:AD189,$C$11:AD$11,"Balance")=0,AD189=0),AG$8&gt;=AG188),AG188,
IF(SUMIFS($C189:AD189,$C$11:AD$11,"Balance")=0, $D$993+SUM($B$8:AG$8)-SUMIFS($C189:AC189,$C$11:AC$11,"Payment"),
AG$8))</f>
        <v>0</v>
      </c>
      <c r="AG189" s="66">
        <f t="shared" si="34"/>
        <v>0</v>
      </c>
      <c r="AH189" s="47"/>
      <c r="AI189" s="66">
        <f>IF(OR(AND((AJ188-$D$993-SUM($C$8:AJ$8)+SUMIFS($C189:AF189,$C$11:AF$11,"Payment"))&lt;=0,SUMIFS($C189:AG189,$C$11:AG$11,"Balance")=0,AG189=0),AJ$8&gt;=AJ188),AJ188,
IF(SUMIFS($C189:AG189,$C$11:AG$11,"Balance")=0, $D$993+SUM($B$8:AJ$8)-SUMIFS($C189:AF189,$C$11:AF$11,"Payment"),
AJ$8))</f>
        <v>0</v>
      </c>
      <c r="AJ189" s="66">
        <f t="shared" si="35"/>
        <v>0</v>
      </c>
      <c r="AK189" s="67"/>
    </row>
    <row r="190" spans="1:37" s="49" customFormat="1" ht="15.6">
      <c r="A190" s="65">
        <v>179</v>
      </c>
      <c r="B190" s="66">
        <f>IF(OR(AND((C189-$D$993-SUM($C$8:C$8))&lt;=0),C$8&gt;=C189),C189, C$8+$D$993)</f>
        <v>0</v>
      </c>
      <c r="C190" s="66">
        <f t="shared" si="24"/>
        <v>0</v>
      </c>
      <c r="D190" s="67"/>
      <c r="E190" s="66">
        <f>IF(OR(AND((F189-$D$993-SUM($C$8:F$8)+SUMIFS(B190:$C190,B$11:$C$11,"Payment"))&lt;=0,SUMIFS($C190:C190,$C$11:C$11,"Balance")=0,C190=0),F$8&gt;=F189),F189,
IF(SUMIFS($C190:C190,$C$11:C$11,"Balance")=0, $D$993+SUM($B$8:F$8)-SUMIFS(B190:$C190,B$11:$C$11,"Payment"),
F$8))</f>
        <v>0</v>
      </c>
      <c r="F190" s="66">
        <f t="shared" si="25"/>
        <v>0</v>
      </c>
      <c r="G190" s="67"/>
      <c r="H190" s="66">
        <f>IF(OR(AND((I189-$D$993-SUM($C$8:I$8)+SUMIFS($C190:E190,$C$11:E$11,"Payment"))&lt;=0,SUMIFS($C190:F190,$C$11:F$11,"Balance")=0,F190=0),I$8&gt;=I189),I189,
IF(SUMIFS($C190:F190,$C$11:F$11,"Balance")=0, $D$993+SUM($B$8:I$8)-SUMIFS($C190:E190,$C$11:E$11,"Payment"),
I$8))</f>
        <v>0</v>
      </c>
      <c r="I190" s="66">
        <f t="shared" si="26"/>
        <v>0</v>
      </c>
      <c r="J190" s="47"/>
      <c r="K190" s="66">
        <f>IF(OR(AND((L189-$D$993-SUM($C$8:L$8)+SUMIFS($C190:H190,$C$11:H$11,"Payment"))&lt;=0,SUMIFS($C190:I190,$C$11:I$11,"Balance")=0,I190=0),L$8&gt;=L189),L189,
IF(SUMIFS($C190:I190,$C$11:I$11,"Balance")=0, $D$993+SUM($B$8:L$8)-SUMIFS($C190:H190,$C$11:H$11,"Payment"),
L$8))</f>
        <v>0</v>
      </c>
      <c r="L190" s="66">
        <f t="shared" si="27"/>
        <v>0</v>
      </c>
      <c r="M190" s="47"/>
      <c r="N190" s="66">
        <f>IF(OR(AND((O189-$D$993-SUM($C$8:O$8)+SUMIFS($C190:K190,$C$11:K$11,"Payment"))&lt;=0,SUMIFS($C190:L190,$C$11:L$11,"Balance")=0,L190=0),O$8&gt;=O189),O189,
IF(SUMIFS($C190:L190,$C$11:L$11,"Balance")=0, $D$993+SUM($B$8:O$8)-SUMIFS($C190:K190,$C$11:K$11,"Payment"),
O$8))</f>
        <v>0</v>
      </c>
      <c r="O190" s="66">
        <f t="shared" si="28"/>
        <v>0</v>
      </c>
      <c r="P190" s="47"/>
      <c r="Q190" s="66">
        <f>IF(OR(AND((R189-$D$993-SUM($C$8:R$8)+SUMIFS($C190:N190,$C$11:N$11,"Payment"))&lt;=0,SUMIFS($C190:O190,$C$11:O$11,"Balance")=0,O190=0),R$8&gt;=R189),R189,
IF(SUMIFS($C190:O190,$C$11:O$11,"Balance")=0, $D$993+SUM($B$8:R$8)-SUMIFS($C190:N190,$C$11:N$11,"Payment"),
R$8))</f>
        <v>0</v>
      </c>
      <c r="R190" s="66">
        <f t="shared" si="29"/>
        <v>0</v>
      </c>
      <c r="S190" s="47"/>
      <c r="T190" s="66">
        <f>IF(OR(AND((U189-$D$993-SUM($C$8:U$8)+SUMIFS($C190:Q190,$C$11:Q$11,"Payment"))&lt;=0,SUMIFS($C190:R190,$C$11:R$11,"Balance")=0,R190=0),U$8&gt;=U189),U189,
IF(SUMIFS($C190:R190,$C$11:R$11,"Balance")=0, $D$993+SUM($B$8:U$8)-SUMIFS($C190:Q190,$C$11:Q$11,"Payment"),
U$8))</f>
        <v>0</v>
      </c>
      <c r="U190" s="66">
        <f t="shared" si="30"/>
        <v>0</v>
      </c>
      <c r="V190" s="47"/>
      <c r="W190" s="66">
        <f>IF(OR(AND((X189-$D$993-SUM($C$8:X$8)+SUMIFS($C190:T190,$C$11:T$11,"Payment"))&lt;=0,SUMIFS($C190:U190,$C$11:U$11,"Balance")=0,U190=0),X$8&gt;=X189),X189,
IF(SUMIFS($C190:U190,$C$11:U$11,"Balance")=0, $D$993+SUM($B$8:X$8)-SUMIFS($C190:T190,$C$11:T$11,"Payment"),
X$8))</f>
        <v>0</v>
      </c>
      <c r="X190" s="66">
        <f t="shared" si="31"/>
        <v>0</v>
      </c>
      <c r="Y190" s="47"/>
      <c r="Z190" s="66">
        <f>IF(OR(AND((AA189-$D$993-SUM($C$8:AA$8)+SUMIFS($C190:W190,$C$11:W$11,"Payment"))&lt;=0,SUMIFS($C190:X190,$C$11:X$11,"Balance")=0,X190=0),AA$8&gt;=AA189),AA189,
IF(SUMIFS($C190:X190,$C$11:X$11,"Balance")=0, $D$993+SUM($B$8:AA$8)-SUMIFS($C190:W190,$C$11:W$11,"Payment"),
AA$8))</f>
        <v>0</v>
      </c>
      <c r="AA190" s="66">
        <f t="shared" si="32"/>
        <v>0</v>
      </c>
      <c r="AB190" s="47"/>
      <c r="AC190" s="66">
        <f>IF(OR(AND((AD189-$D$993-SUM($C$8:AD$8)+SUMIFS($C190:Z190,$C$11:Z$11,"Payment"))&lt;=0,SUMIFS($C190:AA190,$C$11:AA$11,"Balance")=0,AA190=0),AD$8&gt;=AD189),AD189,
IF(SUMIFS($C190:AA190,$C$11:AA$11,"Balance")=0, $D$993+SUM($B$8:AD$8)-SUMIFS($C190:Z190,$C$11:Z$11,"Payment"),
AD$8))</f>
        <v>0</v>
      </c>
      <c r="AD190" s="66">
        <f t="shared" si="33"/>
        <v>0</v>
      </c>
      <c r="AE190" s="47"/>
      <c r="AF190" s="66">
        <f>IF(OR(AND((AG189-$D$993-SUM($C$8:AG$8)+SUMIFS($C190:AC190,$C$11:AC$11,"Payment"))&lt;=0,SUMIFS($C190:AD190,$C$11:AD$11,"Balance")=0,AD190=0),AG$8&gt;=AG189),AG189,
IF(SUMIFS($C190:AD190,$C$11:AD$11,"Balance")=0, $D$993+SUM($B$8:AG$8)-SUMIFS($C190:AC190,$C$11:AC$11,"Payment"),
AG$8))</f>
        <v>0</v>
      </c>
      <c r="AG190" s="66">
        <f t="shared" si="34"/>
        <v>0</v>
      </c>
      <c r="AH190" s="47"/>
      <c r="AI190" s="66">
        <f>IF(OR(AND((AJ189-$D$993-SUM($C$8:AJ$8)+SUMIFS($C190:AF190,$C$11:AF$11,"Payment"))&lt;=0,SUMIFS($C190:AG190,$C$11:AG$11,"Balance")=0,AG190=0),AJ$8&gt;=AJ189),AJ189,
IF(SUMIFS($C190:AG190,$C$11:AG$11,"Balance")=0, $D$993+SUM($B$8:AJ$8)-SUMIFS($C190:AF190,$C$11:AF$11,"Payment"),
AJ$8))</f>
        <v>0</v>
      </c>
      <c r="AJ190" s="66">
        <f t="shared" si="35"/>
        <v>0</v>
      </c>
      <c r="AK190" s="67"/>
    </row>
    <row r="191" spans="1:37" s="49" customFormat="1" ht="15.6">
      <c r="A191" s="65">
        <v>180</v>
      </c>
      <c r="B191" s="66">
        <f>IF(OR(AND((C190-$D$993-SUM($C$8:C$8))&lt;=0),C$8&gt;=C190),C190, C$8+$D$993)</f>
        <v>0</v>
      </c>
      <c r="C191" s="66">
        <f t="shared" si="24"/>
        <v>0</v>
      </c>
      <c r="D191" s="67"/>
      <c r="E191" s="66">
        <f>IF(OR(AND((F190-$D$993-SUM($C$8:F$8)+SUMIFS(B191:$C191,B$11:$C$11,"Payment"))&lt;=0,SUMIFS($C191:C191,$C$11:C$11,"Balance")=0,C191=0),F$8&gt;=F190),F190,
IF(SUMIFS($C191:C191,$C$11:C$11,"Balance")=0, $D$993+SUM($B$8:F$8)-SUMIFS(B191:$C191,B$11:$C$11,"Payment"),
F$8))</f>
        <v>0</v>
      </c>
      <c r="F191" s="66">
        <f t="shared" si="25"/>
        <v>0</v>
      </c>
      <c r="G191" s="67"/>
      <c r="H191" s="66">
        <f>IF(OR(AND((I190-$D$993-SUM($C$8:I$8)+SUMIFS($C191:E191,$C$11:E$11,"Payment"))&lt;=0,SUMIFS($C191:F191,$C$11:F$11,"Balance")=0,F191=0),I$8&gt;=I190),I190,
IF(SUMIFS($C191:F191,$C$11:F$11,"Balance")=0, $D$993+SUM($B$8:I$8)-SUMIFS($C191:E191,$C$11:E$11,"Payment"),
I$8))</f>
        <v>0</v>
      </c>
      <c r="I191" s="66">
        <f t="shared" si="26"/>
        <v>0</v>
      </c>
      <c r="J191" s="47"/>
      <c r="K191" s="66">
        <f>IF(OR(AND((L190-$D$993-SUM($C$8:L$8)+SUMIFS($C191:H191,$C$11:H$11,"Payment"))&lt;=0,SUMIFS($C191:I191,$C$11:I$11,"Balance")=0,I191=0),L$8&gt;=L190),L190,
IF(SUMIFS($C191:I191,$C$11:I$11,"Balance")=0, $D$993+SUM($B$8:L$8)-SUMIFS($C191:H191,$C$11:H$11,"Payment"),
L$8))</f>
        <v>0</v>
      </c>
      <c r="L191" s="66">
        <f t="shared" si="27"/>
        <v>0</v>
      </c>
      <c r="M191" s="47"/>
      <c r="N191" s="66">
        <f>IF(OR(AND((O190-$D$993-SUM($C$8:O$8)+SUMIFS($C191:K191,$C$11:K$11,"Payment"))&lt;=0,SUMIFS($C191:L191,$C$11:L$11,"Balance")=0,L191=0),O$8&gt;=O190),O190,
IF(SUMIFS($C191:L191,$C$11:L$11,"Balance")=0, $D$993+SUM($B$8:O$8)-SUMIFS($C191:K191,$C$11:K$11,"Payment"),
O$8))</f>
        <v>0</v>
      </c>
      <c r="O191" s="66">
        <f t="shared" si="28"/>
        <v>0</v>
      </c>
      <c r="P191" s="47"/>
      <c r="Q191" s="66">
        <f>IF(OR(AND((R190-$D$993-SUM($C$8:R$8)+SUMIFS($C191:N191,$C$11:N$11,"Payment"))&lt;=0,SUMIFS($C191:O191,$C$11:O$11,"Balance")=0,O191=0),R$8&gt;=R190),R190,
IF(SUMIFS($C191:O191,$C$11:O$11,"Balance")=0, $D$993+SUM($B$8:R$8)-SUMIFS($C191:N191,$C$11:N$11,"Payment"),
R$8))</f>
        <v>0</v>
      </c>
      <c r="R191" s="66">
        <f t="shared" si="29"/>
        <v>0</v>
      </c>
      <c r="S191" s="47"/>
      <c r="T191" s="66">
        <f>IF(OR(AND((U190-$D$993-SUM($C$8:U$8)+SUMIFS($C191:Q191,$C$11:Q$11,"Payment"))&lt;=0,SUMIFS($C191:R191,$C$11:R$11,"Balance")=0,R191=0),U$8&gt;=U190),U190,
IF(SUMIFS($C191:R191,$C$11:R$11,"Balance")=0, $D$993+SUM($B$8:U$8)-SUMIFS($C191:Q191,$C$11:Q$11,"Payment"),
U$8))</f>
        <v>0</v>
      </c>
      <c r="U191" s="66">
        <f t="shared" si="30"/>
        <v>0</v>
      </c>
      <c r="V191" s="47"/>
      <c r="W191" s="66">
        <f>IF(OR(AND((X190-$D$993-SUM($C$8:X$8)+SUMIFS($C191:T191,$C$11:T$11,"Payment"))&lt;=0,SUMIFS($C191:U191,$C$11:U$11,"Balance")=0,U191=0),X$8&gt;=X190),X190,
IF(SUMIFS($C191:U191,$C$11:U$11,"Balance")=0, $D$993+SUM($B$8:X$8)-SUMIFS($C191:T191,$C$11:T$11,"Payment"),
X$8))</f>
        <v>0</v>
      </c>
      <c r="X191" s="66">
        <f t="shared" si="31"/>
        <v>0</v>
      </c>
      <c r="Y191" s="47"/>
      <c r="Z191" s="66">
        <f>IF(OR(AND((AA190-$D$993-SUM($C$8:AA$8)+SUMIFS($C191:W191,$C$11:W$11,"Payment"))&lt;=0,SUMIFS($C191:X191,$C$11:X$11,"Balance")=0,X191=0),AA$8&gt;=AA190),AA190,
IF(SUMIFS($C191:X191,$C$11:X$11,"Balance")=0, $D$993+SUM($B$8:AA$8)-SUMIFS($C191:W191,$C$11:W$11,"Payment"),
AA$8))</f>
        <v>0</v>
      </c>
      <c r="AA191" s="66">
        <f t="shared" si="32"/>
        <v>0</v>
      </c>
      <c r="AB191" s="47"/>
      <c r="AC191" s="66">
        <f>IF(OR(AND((AD190-$D$993-SUM($C$8:AD$8)+SUMIFS($C191:Z191,$C$11:Z$11,"Payment"))&lt;=0,SUMIFS($C191:AA191,$C$11:AA$11,"Balance")=0,AA191=0),AD$8&gt;=AD190),AD190,
IF(SUMIFS($C191:AA191,$C$11:AA$11,"Balance")=0, $D$993+SUM($B$8:AD$8)-SUMIFS($C191:Z191,$C$11:Z$11,"Payment"),
AD$8))</f>
        <v>0</v>
      </c>
      <c r="AD191" s="66">
        <f t="shared" si="33"/>
        <v>0</v>
      </c>
      <c r="AE191" s="47"/>
      <c r="AF191" s="66">
        <f>IF(OR(AND((AG190-$D$993-SUM($C$8:AG$8)+SUMIFS($C191:AC191,$C$11:AC$11,"Payment"))&lt;=0,SUMIFS($C191:AD191,$C$11:AD$11,"Balance")=0,AD191=0),AG$8&gt;=AG190),AG190,
IF(SUMIFS($C191:AD191,$C$11:AD$11,"Balance")=0, $D$993+SUM($B$8:AG$8)-SUMIFS($C191:AC191,$C$11:AC$11,"Payment"),
AG$8))</f>
        <v>0</v>
      </c>
      <c r="AG191" s="66">
        <f t="shared" si="34"/>
        <v>0</v>
      </c>
      <c r="AH191" s="47"/>
      <c r="AI191" s="66">
        <f>IF(OR(AND((AJ190-$D$993-SUM($C$8:AJ$8)+SUMIFS($C191:AF191,$C$11:AF$11,"Payment"))&lt;=0,SUMIFS($C191:AG191,$C$11:AG$11,"Balance")=0,AG191=0),AJ$8&gt;=AJ190),AJ190,
IF(SUMIFS($C191:AG191,$C$11:AG$11,"Balance")=0, $D$993+SUM($B$8:AJ$8)-SUMIFS($C191:AF191,$C$11:AF$11,"Payment"),
AJ$8))</f>
        <v>0</v>
      </c>
      <c r="AJ191" s="66">
        <f t="shared" si="35"/>
        <v>0</v>
      </c>
      <c r="AK191" s="67"/>
    </row>
    <row r="192" spans="1:37" s="49" customFormat="1" ht="15.6">
      <c r="A192" s="65">
        <v>181</v>
      </c>
      <c r="B192" s="66">
        <f>IF(OR(AND((C191-$D$993-SUM($C$8:C$8))&lt;=0),C$8&gt;=C191),C191, C$8+$D$993)</f>
        <v>0</v>
      </c>
      <c r="C192" s="66">
        <f t="shared" si="24"/>
        <v>0</v>
      </c>
      <c r="D192" s="67"/>
      <c r="E192" s="66">
        <f>IF(OR(AND((F191-$D$993-SUM($C$8:F$8)+SUMIFS(B192:$C192,B$11:$C$11,"Payment"))&lt;=0,SUMIFS($C192:C192,$C$11:C$11,"Balance")=0,C192=0),F$8&gt;=F191),F191,
IF(SUMIFS($C192:C192,$C$11:C$11,"Balance")=0, $D$993+SUM($B$8:F$8)-SUMIFS(B192:$C192,B$11:$C$11,"Payment"),
F$8))</f>
        <v>0</v>
      </c>
      <c r="F192" s="66">
        <f t="shared" si="25"/>
        <v>0</v>
      </c>
      <c r="G192" s="67"/>
      <c r="H192" s="66">
        <f>IF(OR(AND((I191-$D$993-SUM($C$8:I$8)+SUMIFS($C192:E192,$C$11:E$11,"Payment"))&lt;=0,SUMIFS($C192:F192,$C$11:F$11,"Balance")=0,F192=0),I$8&gt;=I191),I191,
IF(SUMIFS($C192:F192,$C$11:F$11,"Balance")=0, $D$993+SUM($B$8:I$8)-SUMIFS($C192:E192,$C$11:E$11,"Payment"),
I$8))</f>
        <v>0</v>
      </c>
      <c r="I192" s="66">
        <f t="shared" si="26"/>
        <v>0</v>
      </c>
      <c r="J192" s="47"/>
      <c r="K192" s="66">
        <f>IF(OR(AND((L191-$D$993-SUM($C$8:L$8)+SUMIFS($C192:H192,$C$11:H$11,"Payment"))&lt;=0,SUMIFS($C192:I192,$C$11:I$11,"Balance")=0,I192=0),L$8&gt;=L191),L191,
IF(SUMIFS($C192:I192,$C$11:I$11,"Balance")=0, $D$993+SUM($B$8:L$8)-SUMIFS($C192:H192,$C$11:H$11,"Payment"),
L$8))</f>
        <v>0</v>
      </c>
      <c r="L192" s="66">
        <f t="shared" si="27"/>
        <v>0</v>
      </c>
      <c r="M192" s="47"/>
      <c r="N192" s="66">
        <f>IF(OR(AND((O191-$D$993-SUM($C$8:O$8)+SUMIFS($C192:K192,$C$11:K$11,"Payment"))&lt;=0,SUMIFS($C192:L192,$C$11:L$11,"Balance")=0,L192=0),O$8&gt;=O191),O191,
IF(SUMIFS($C192:L192,$C$11:L$11,"Balance")=0, $D$993+SUM($B$8:O$8)-SUMIFS($C192:K192,$C$11:K$11,"Payment"),
O$8))</f>
        <v>0</v>
      </c>
      <c r="O192" s="66">
        <f t="shared" si="28"/>
        <v>0</v>
      </c>
      <c r="P192" s="47"/>
      <c r="Q192" s="66">
        <f>IF(OR(AND((R191-$D$993-SUM($C$8:R$8)+SUMIFS($C192:N192,$C$11:N$11,"Payment"))&lt;=0,SUMIFS($C192:O192,$C$11:O$11,"Balance")=0,O192=0),R$8&gt;=R191),R191,
IF(SUMIFS($C192:O192,$C$11:O$11,"Balance")=0, $D$993+SUM($B$8:R$8)-SUMIFS($C192:N192,$C$11:N$11,"Payment"),
R$8))</f>
        <v>0</v>
      </c>
      <c r="R192" s="66">
        <f t="shared" si="29"/>
        <v>0</v>
      </c>
      <c r="S192" s="47"/>
      <c r="T192" s="66">
        <f>IF(OR(AND((U191-$D$993-SUM($C$8:U$8)+SUMIFS($C192:Q192,$C$11:Q$11,"Payment"))&lt;=0,SUMIFS($C192:R192,$C$11:R$11,"Balance")=0,R192=0),U$8&gt;=U191),U191,
IF(SUMIFS($C192:R192,$C$11:R$11,"Balance")=0, $D$993+SUM($B$8:U$8)-SUMIFS($C192:Q192,$C$11:Q$11,"Payment"),
U$8))</f>
        <v>0</v>
      </c>
      <c r="U192" s="66">
        <f t="shared" si="30"/>
        <v>0</v>
      </c>
      <c r="V192" s="47"/>
      <c r="W192" s="66">
        <f>IF(OR(AND((X191-$D$993-SUM($C$8:X$8)+SUMIFS($C192:T192,$C$11:T$11,"Payment"))&lt;=0,SUMIFS($C192:U192,$C$11:U$11,"Balance")=0,U192=0),X$8&gt;=X191),X191,
IF(SUMIFS($C192:U192,$C$11:U$11,"Balance")=0, $D$993+SUM($B$8:X$8)-SUMIFS($C192:T192,$C$11:T$11,"Payment"),
X$8))</f>
        <v>0</v>
      </c>
      <c r="X192" s="66">
        <f t="shared" si="31"/>
        <v>0</v>
      </c>
      <c r="Y192" s="47"/>
      <c r="Z192" s="66">
        <f>IF(OR(AND((AA191-$D$993-SUM($C$8:AA$8)+SUMIFS($C192:W192,$C$11:W$11,"Payment"))&lt;=0,SUMIFS($C192:X192,$C$11:X$11,"Balance")=0,X192=0),AA$8&gt;=AA191),AA191,
IF(SUMIFS($C192:X192,$C$11:X$11,"Balance")=0, $D$993+SUM($B$8:AA$8)-SUMIFS($C192:W192,$C$11:W$11,"Payment"),
AA$8))</f>
        <v>0</v>
      </c>
      <c r="AA192" s="66">
        <f t="shared" si="32"/>
        <v>0</v>
      </c>
      <c r="AB192" s="47"/>
      <c r="AC192" s="66">
        <f>IF(OR(AND((AD191-$D$993-SUM($C$8:AD$8)+SUMIFS($C192:Z192,$C$11:Z$11,"Payment"))&lt;=0,SUMIFS($C192:AA192,$C$11:AA$11,"Balance")=0,AA192=0),AD$8&gt;=AD191),AD191,
IF(SUMIFS($C192:AA192,$C$11:AA$11,"Balance")=0, $D$993+SUM($B$8:AD$8)-SUMIFS($C192:Z192,$C$11:Z$11,"Payment"),
AD$8))</f>
        <v>0</v>
      </c>
      <c r="AD192" s="66">
        <f t="shared" si="33"/>
        <v>0</v>
      </c>
      <c r="AE192" s="47"/>
      <c r="AF192" s="66">
        <f>IF(OR(AND((AG191-$D$993-SUM($C$8:AG$8)+SUMIFS($C192:AC192,$C$11:AC$11,"Payment"))&lt;=0,SUMIFS($C192:AD192,$C$11:AD$11,"Balance")=0,AD192=0),AG$8&gt;=AG191),AG191,
IF(SUMIFS($C192:AD192,$C$11:AD$11,"Balance")=0, $D$993+SUM($B$8:AG$8)-SUMIFS($C192:AC192,$C$11:AC$11,"Payment"),
AG$8))</f>
        <v>0</v>
      </c>
      <c r="AG192" s="66">
        <f t="shared" si="34"/>
        <v>0</v>
      </c>
      <c r="AH192" s="47"/>
      <c r="AI192" s="66">
        <f>IF(OR(AND((AJ191-$D$993-SUM($C$8:AJ$8)+SUMIFS($C192:AF192,$C$11:AF$11,"Payment"))&lt;=0,SUMIFS($C192:AG192,$C$11:AG$11,"Balance")=0,AG192=0),AJ$8&gt;=AJ191),AJ191,
IF(SUMIFS($C192:AG192,$C$11:AG$11,"Balance")=0, $D$993+SUM($B$8:AJ$8)-SUMIFS($C192:AF192,$C$11:AF$11,"Payment"),
AJ$8))</f>
        <v>0</v>
      </c>
      <c r="AJ192" s="66">
        <f t="shared" si="35"/>
        <v>0</v>
      </c>
      <c r="AK192" s="67"/>
    </row>
    <row r="193" spans="1:37" s="49" customFormat="1" ht="15.6">
      <c r="A193" s="65">
        <v>182</v>
      </c>
      <c r="B193" s="66">
        <f>IF(OR(AND((C192-$D$993-SUM($C$8:C$8))&lt;=0),C$8&gt;=C192),C192, C$8+$D$993)</f>
        <v>0</v>
      </c>
      <c r="C193" s="66">
        <f t="shared" si="24"/>
        <v>0</v>
      </c>
      <c r="D193" s="67"/>
      <c r="E193" s="66">
        <f>IF(OR(AND((F192-$D$993-SUM($C$8:F$8)+SUMIFS(B193:$C193,B$11:$C$11,"Payment"))&lt;=0,SUMIFS($C193:C193,$C$11:C$11,"Balance")=0,C193=0),F$8&gt;=F192),F192,
IF(SUMIFS($C193:C193,$C$11:C$11,"Balance")=0, $D$993+SUM($B$8:F$8)-SUMIFS(B193:$C193,B$11:$C$11,"Payment"),
F$8))</f>
        <v>0</v>
      </c>
      <c r="F193" s="66">
        <f t="shared" si="25"/>
        <v>0</v>
      </c>
      <c r="G193" s="67"/>
      <c r="H193" s="66">
        <f>IF(OR(AND((I192-$D$993-SUM($C$8:I$8)+SUMIFS($C193:E193,$C$11:E$11,"Payment"))&lt;=0,SUMIFS($C193:F193,$C$11:F$11,"Balance")=0,F193=0),I$8&gt;=I192),I192,
IF(SUMIFS($C193:F193,$C$11:F$11,"Balance")=0, $D$993+SUM($B$8:I$8)-SUMIFS($C193:E193,$C$11:E$11,"Payment"),
I$8))</f>
        <v>0</v>
      </c>
      <c r="I193" s="66">
        <f t="shared" si="26"/>
        <v>0</v>
      </c>
      <c r="J193" s="47"/>
      <c r="K193" s="66">
        <f>IF(OR(AND((L192-$D$993-SUM($C$8:L$8)+SUMIFS($C193:H193,$C$11:H$11,"Payment"))&lt;=0,SUMIFS($C193:I193,$C$11:I$11,"Balance")=0,I193=0),L$8&gt;=L192),L192,
IF(SUMIFS($C193:I193,$C$11:I$11,"Balance")=0, $D$993+SUM($B$8:L$8)-SUMIFS($C193:H193,$C$11:H$11,"Payment"),
L$8))</f>
        <v>0</v>
      </c>
      <c r="L193" s="66">
        <f t="shared" si="27"/>
        <v>0</v>
      </c>
      <c r="M193" s="47"/>
      <c r="N193" s="66">
        <f>IF(OR(AND((O192-$D$993-SUM($C$8:O$8)+SUMIFS($C193:K193,$C$11:K$11,"Payment"))&lt;=0,SUMIFS($C193:L193,$C$11:L$11,"Balance")=0,L193=0),O$8&gt;=O192),O192,
IF(SUMIFS($C193:L193,$C$11:L$11,"Balance")=0, $D$993+SUM($B$8:O$8)-SUMIFS($C193:K193,$C$11:K$11,"Payment"),
O$8))</f>
        <v>0</v>
      </c>
      <c r="O193" s="66">
        <f t="shared" si="28"/>
        <v>0</v>
      </c>
      <c r="P193" s="47"/>
      <c r="Q193" s="66">
        <f>IF(OR(AND((R192-$D$993-SUM($C$8:R$8)+SUMIFS($C193:N193,$C$11:N$11,"Payment"))&lt;=0,SUMIFS($C193:O193,$C$11:O$11,"Balance")=0,O193=0),R$8&gt;=R192),R192,
IF(SUMIFS($C193:O193,$C$11:O$11,"Balance")=0, $D$993+SUM($B$8:R$8)-SUMIFS($C193:N193,$C$11:N$11,"Payment"),
R$8))</f>
        <v>0</v>
      </c>
      <c r="R193" s="66">
        <f t="shared" si="29"/>
        <v>0</v>
      </c>
      <c r="S193" s="47"/>
      <c r="T193" s="66">
        <f>IF(OR(AND((U192-$D$993-SUM($C$8:U$8)+SUMIFS($C193:Q193,$C$11:Q$11,"Payment"))&lt;=0,SUMIFS($C193:R193,$C$11:R$11,"Balance")=0,R193=0),U$8&gt;=U192),U192,
IF(SUMIFS($C193:R193,$C$11:R$11,"Balance")=0, $D$993+SUM($B$8:U$8)-SUMIFS($C193:Q193,$C$11:Q$11,"Payment"),
U$8))</f>
        <v>0</v>
      </c>
      <c r="U193" s="66">
        <f t="shared" si="30"/>
        <v>0</v>
      </c>
      <c r="V193" s="47"/>
      <c r="W193" s="66">
        <f>IF(OR(AND((X192-$D$993-SUM($C$8:X$8)+SUMIFS($C193:T193,$C$11:T$11,"Payment"))&lt;=0,SUMIFS($C193:U193,$C$11:U$11,"Balance")=0,U193=0),X$8&gt;=X192),X192,
IF(SUMIFS($C193:U193,$C$11:U$11,"Balance")=0, $D$993+SUM($B$8:X$8)-SUMIFS($C193:T193,$C$11:T$11,"Payment"),
X$8))</f>
        <v>0</v>
      </c>
      <c r="X193" s="66">
        <f t="shared" si="31"/>
        <v>0</v>
      </c>
      <c r="Y193" s="47"/>
      <c r="Z193" s="66">
        <f>IF(OR(AND((AA192-$D$993-SUM($C$8:AA$8)+SUMIFS($C193:W193,$C$11:W$11,"Payment"))&lt;=0,SUMIFS($C193:X193,$C$11:X$11,"Balance")=0,X193=0),AA$8&gt;=AA192),AA192,
IF(SUMIFS($C193:X193,$C$11:X$11,"Balance")=0, $D$993+SUM($B$8:AA$8)-SUMIFS($C193:W193,$C$11:W$11,"Payment"),
AA$8))</f>
        <v>0</v>
      </c>
      <c r="AA193" s="66">
        <f t="shared" si="32"/>
        <v>0</v>
      </c>
      <c r="AB193" s="47"/>
      <c r="AC193" s="66">
        <f>IF(OR(AND((AD192-$D$993-SUM($C$8:AD$8)+SUMIFS($C193:Z193,$C$11:Z$11,"Payment"))&lt;=0,SUMIFS($C193:AA193,$C$11:AA$11,"Balance")=0,AA193=0),AD$8&gt;=AD192),AD192,
IF(SUMIFS($C193:AA193,$C$11:AA$11,"Balance")=0, $D$993+SUM($B$8:AD$8)-SUMIFS($C193:Z193,$C$11:Z$11,"Payment"),
AD$8))</f>
        <v>0</v>
      </c>
      <c r="AD193" s="66">
        <f t="shared" si="33"/>
        <v>0</v>
      </c>
      <c r="AE193" s="47"/>
      <c r="AF193" s="66">
        <f>IF(OR(AND((AG192-$D$993-SUM($C$8:AG$8)+SUMIFS($C193:AC193,$C$11:AC$11,"Payment"))&lt;=0,SUMIFS($C193:AD193,$C$11:AD$11,"Balance")=0,AD193=0),AG$8&gt;=AG192),AG192,
IF(SUMIFS($C193:AD193,$C$11:AD$11,"Balance")=0, $D$993+SUM($B$8:AG$8)-SUMIFS($C193:AC193,$C$11:AC$11,"Payment"),
AG$8))</f>
        <v>0</v>
      </c>
      <c r="AG193" s="66">
        <f t="shared" si="34"/>
        <v>0</v>
      </c>
      <c r="AH193" s="47"/>
      <c r="AI193" s="66">
        <f>IF(OR(AND((AJ192-$D$993-SUM($C$8:AJ$8)+SUMIFS($C193:AF193,$C$11:AF$11,"Payment"))&lt;=0,SUMIFS($C193:AG193,$C$11:AG$11,"Balance")=0,AG193=0),AJ$8&gt;=AJ192),AJ192,
IF(SUMIFS($C193:AG193,$C$11:AG$11,"Balance")=0, $D$993+SUM($B$8:AJ$8)-SUMIFS($C193:AF193,$C$11:AF$11,"Payment"),
AJ$8))</f>
        <v>0</v>
      </c>
      <c r="AJ193" s="66">
        <f t="shared" si="35"/>
        <v>0</v>
      </c>
      <c r="AK193" s="67"/>
    </row>
    <row r="194" spans="1:37" s="49" customFormat="1" ht="15.6">
      <c r="A194" s="65">
        <v>183</v>
      </c>
      <c r="B194" s="66">
        <f>IF(OR(AND((C193-$D$993-SUM($C$8:C$8))&lt;=0),C$8&gt;=C193),C193, C$8+$D$993)</f>
        <v>0</v>
      </c>
      <c r="C194" s="66">
        <f t="shared" si="24"/>
        <v>0</v>
      </c>
      <c r="D194" s="67"/>
      <c r="E194" s="66">
        <f>IF(OR(AND((F193-$D$993-SUM($C$8:F$8)+SUMIFS(B194:$C194,B$11:$C$11,"Payment"))&lt;=0,SUMIFS($C194:C194,$C$11:C$11,"Balance")=0,C194=0),F$8&gt;=F193),F193,
IF(SUMIFS($C194:C194,$C$11:C$11,"Balance")=0, $D$993+SUM($B$8:F$8)-SUMIFS(B194:$C194,B$11:$C$11,"Payment"),
F$8))</f>
        <v>0</v>
      </c>
      <c r="F194" s="66">
        <f t="shared" si="25"/>
        <v>0</v>
      </c>
      <c r="G194" s="67"/>
      <c r="H194" s="66">
        <f>IF(OR(AND((I193-$D$993-SUM($C$8:I$8)+SUMIFS($C194:E194,$C$11:E$11,"Payment"))&lt;=0,SUMIFS($C194:F194,$C$11:F$11,"Balance")=0,F194=0),I$8&gt;=I193),I193,
IF(SUMIFS($C194:F194,$C$11:F$11,"Balance")=0, $D$993+SUM($B$8:I$8)-SUMIFS($C194:E194,$C$11:E$11,"Payment"),
I$8))</f>
        <v>0</v>
      </c>
      <c r="I194" s="66">
        <f t="shared" si="26"/>
        <v>0</v>
      </c>
      <c r="J194" s="47"/>
      <c r="K194" s="66">
        <f>IF(OR(AND((L193-$D$993-SUM($C$8:L$8)+SUMIFS($C194:H194,$C$11:H$11,"Payment"))&lt;=0,SUMIFS($C194:I194,$C$11:I$11,"Balance")=0,I194=0),L$8&gt;=L193),L193,
IF(SUMIFS($C194:I194,$C$11:I$11,"Balance")=0, $D$993+SUM($B$8:L$8)-SUMIFS($C194:H194,$C$11:H$11,"Payment"),
L$8))</f>
        <v>0</v>
      </c>
      <c r="L194" s="66">
        <f t="shared" si="27"/>
        <v>0</v>
      </c>
      <c r="M194" s="47"/>
      <c r="N194" s="66">
        <f>IF(OR(AND((O193-$D$993-SUM($C$8:O$8)+SUMIFS($C194:K194,$C$11:K$11,"Payment"))&lt;=0,SUMIFS($C194:L194,$C$11:L$11,"Balance")=0,L194=0),O$8&gt;=O193),O193,
IF(SUMIFS($C194:L194,$C$11:L$11,"Balance")=0, $D$993+SUM($B$8:O$8)-SUMIFS($C194:K194,$C$11:K$11,"Payment"),
O$8))</f>
        <v>0</v>
      </c>
      <c r="O194" s="66">
        <f t="shared" si="28"/>
        <v>0</v>
      </c>
      <c r="P194" s="47"/>
      <c r="Q194" s="66">
        <f>IF(OR(AND((R193-$D$993-SUM($C$8:R$8)+SUMIFS($C194:N194,$C$11:N$11,"Payment"))&lt;=0,SUMIFS($C194:O194,$C$11:O$11,"Balance")=0,O194=0),R$8&gt;=R193),R193,
IF(SUMIFS($C194:O194,$C$11:O$11,"Balance")=0, $D$993+SUM($B$8:R$8)-SUMIFS($C194:N194,$C$11:N$11,"Payment"),
R$8))</f>
        <v>0</v>
      </c>
      <c r="R194" s="66">
        <f t="shared" si="29"/>
        <v>0</v>
      </c>
      <c r="S194" s="47"/>
      <c r="T194" s="66">
        <f>IF(OR(AND((U193-$D$993-SUM($C$8:U$8)+SUMIFS($C194:Q194,$C$11:Q$11,"Payment"))&lt;=0,SUMIFS($C194:R194,$C$11:R$11,"Balance")=0,R194=0),U$8&gt;=U193),U193,
IF(SUMIFS($C194:R194,$C$11:R$11,"Balance")=0, $D$993+SUM($B$8:U$8)-SUMIFS($C194:Q194,$C$11:Q$11,"Payment"),
U$8))</f>
        <v>0</v>
      </c>
      <c r="U194" s="66">
        <f t="shared" si="30"/>
        <v>0</v>
      </c>
      <c r="V194" s="47"/>
      <c r="W194" s="66">
        <f>IF(OR(AND((X193-$D$993-SUM($C$8:X$8)+SUMIFS($C194:T194,$C$11:T$11,"Payment"))&lt;=0,SUMIFS($C194:U194,$C$11:U$11,"Balance")=0,U194=0),X$8&gt;=X193),X193,
IF(SUMIFS($C194:U194,$C$11:U$11,"Balance")=0, $D$993+SUM($B$8:X$8)-SUMIFS($C194:T194,$C$11:T$11,"Payment"),
X$8))</f>
        <v>0</v>
      </c>
      <c r="X194" s="66">
        <f t="shared" si="31"/>
        <v>0</v>
      </c>
      <c r="Y194" s="47"/>
      <c r="Z194" s="66">
        <f>IF(OR(AND((AA193-$D$993-SUM($C$8:AA$8)+SUMIFS($C194:W194,$C$11:W$11,"Payment"))&lt;=0,SUMIFS($C194:X194,$C$11:X$11,"Balance")=0,X194=0),AA$8&gt;=AA193),AA193,
IF(SUMIFS($C194:X194,$C$11:X$11,"Balance")=0, $D$993+SUM($B$8:AA$8)-SUMIFS($C194:W194,$C$11:W$11,"Payment"),
AA$8))</f>
        <v>0</v>
      </c>
      <c r="AA194" s="66">
        <f t="shared" si="32"/>
        <v>0</v>
      </c>
      <c r="AB194" s="47"/>
      <c r="AC194" s="66">
        <f>IF(OR(AND((AD193-$D$993-SUM($C$8:AD$8)+SUMIFS($C194:Z194,$C$11:Z$11,"Payment"))&lt;=0,SUMIFS($C194:AA194,$C$11:AA$11,"Balance")=0,AA194=0),AD$8&gt;=AD193),AD193,
IF(SUMIFS($C194:AA194,$C$11:AA$11,"Balance")=0, $D$993+SUM($B$8:AD$8)-SUMIFS($C194:Z194,$C$11:Z$11,"Payment"),
AD$8))</f>
        <v>0</v>
      </c>
      <c r="AD194" s="66">
        <f t="shared" si="33"/>
        <v>0</v>
      </c>
      <c r="AE194" s="47"/>
      <c r="AF194" s="66">
        <f>IF(OR(AND((AG193-$D$993-SUM($C$8:AG$8)+SUMIFS($C194:AC194,$C$11:AC$11,"Payment"))&lt;=0,SUMIFS($C194:AD194,$C$11:AD$11,"Balance")=0,AD194=0),AG$8&gt;=AG193),AG193,
IF(SUMIFS($C194:AD194,$C$11:AD$11,"Balance")=0, $D$993+SUM($B$8:AG$8)-SUMIFS($C194:AC194,$C$11:AC$11,"Payment"),
AG$8))</f>
        <v>0</v>
      </c>
      <c r="AG194" s="66">
        <f t="shared" si="34"/>
        <v>0</v>
      </c>
      <c r="AH194" s="47"/>
      <c r="AI194" s="66">
        <f>IF(OR(AND((AJ193-$D$993-SUM($C$8:AJ$8)+SUMIFS($C194:AF194,$C$11:AF$11,"Payment"))&lt;=0,SUMIFS($C194:AG194,$C$11:AG$11,"Balance")=0,AG194=0),AJ$8&gt;=AJ193),AJ193,
IF(SUMIFS($C194:AG194,$C$11:AG$11,"Balance")=0, $D$993+SUM($B$8:AJ$8)-SUMIFS($C194:AF194,$C$11:AF$11,"Payment"),
AJ$8))</f>
        <v>0</v>
      </c>
      <c r="AJ194" s="66">
        <f t="shared" si="35"/>
        <v>0</v>
      </c>
      <c r="AK194" s="67"/>
    </row>
    <row r="195" spans="1:37" s="49" customFormat="1" ht="15.6">
      <c r="A195" s="65">
        <v>184</v>
      </c>
      <c r="B195" s="66">
        <f>IF(OR(AND((C194-$D$993-SUM($C$8:C$8))&lt;=0),C$8&gt;=C194),C194, C$8+$D$993)</f>
        <v>0</v>
      </c>
      <c r="C195" s="66">
        <f t="shared" si="24"/>
        <v>0</v>
      </c>
      <c r="D195" s="67"/>
      <c r="E195" s="66">
        <f>IF(OR(AND((F194-$D$993-SUM($C$8:F$8)+SUMIFS(B195:$C195,B$11:$C$11,"Payment"))&lt;=0,SUMIFS($C195:C195,$C$11:C$11,"Balance")=0,C195=0),F$8&gt;=F194),F194,
IF(SUMIFS($C195:C195,$C$11:C$11,"Balance")=0, $D$993+SUM($B$8:F$8)-SUMIFS(B195:$C195,B$11:$C$11,"Payment"),
F$8))</f>
        <v>0</v>
      </c>
      <c r="F195" s="66">
        <f t="shared" si="25"/>
        <v>0</v>
      </c>
      <c r="G195" s="67"/>
      <c r="H195" s="66">
        <f>IF(OR(AND((I194-$D$993-SUM($C$8:I$8)+SUMIFS($C195:E195,$C$11:E$11,"Payment"))&lt;=0,SUMIFS($C195:F195,$C$11:F$11,"Balance")=0,F195=0),I$8&gt;=I194),I194,
IF(SUMIFS($C195:F195,$C$11:F$11,"Balance")=0, $D$993+SUM($B$8:I$8)-SUMIFS($C195:E195,$C$11:E$11,"Payment"),
I$8))</f>
        <v>0</v>
      </c>
      <c r="I195" s="66">
        <f t="shared" si="26"/>
        <v>0</v>
      </c>
      <c r="J195" s="47"/>
      <c r="K195" s="66">
        <f>IF(OR(AND((L194-$D$993-SUM($C$8:L$8)+SUMIFS($C195:H195,$C$11:H$11,"Payment"))&lt;=0,SUMIFS($C195:I195,$C$11:I$11,"Balance")=0,I195=0),L$8&gt;=L194),L194,
IF(SUMIFS($C195:I195,$C$11:I$11,"Balance")=0, $D$993+SUM($B$8:L$8)-SUMIFS($C195:H195,$C$11:H$11,"Payment"),
L$8))</f>
        <v>0</v>
      </c>
      <c r="L195" s="66">
        <f t="shared" si="27"/>
        <v>0</v>
      </c>
      <c r="M195" s="47"/>
      <c r="N195" s="66">
        <f>IF(OR(AND((O194-$D$993-SUM($C$8:O$8)+SUMIFS($C195:K195,$C$11:K$11,"Payment"))&lt;=0,SUMIFS($C195:L195,$C$11:L$11,"Balance")=0,L195=0),O$8&gt;=O194),O194,
IF(SUMIFS($C195:L195,$C$11:L$11,"Balance")=0, $D$993+SUM($B$8:O$8)-SUMIFS($C195:K195,$C$11:K$11,"Payment"),
O$8))</f>
        <v>0</v>
      </c>
      <c r="O195" s="66">
        <f t="shared" si="28"/>
        <v>0</v>
      </c>
      <c r="P195" s="47"/>
      <c r="Q195" s="66">
        <f>IF(OR(AND((R194-$D$993-SUM($C$8:R$8)+SUMIFS($C195:N195,$C$11:N$11,"Payment"))&lt;=0,SUMIFS($C195:O195,$C$11:O$11,"Balance")=0,O195=0),R$8&gt;=R194),R194,
IF(SUMIFS($C195:O195,$C$11:O$11,"Balance")=0, $D$993+SUM($B$8:R$8)-SUMIFS($C195:N195,$C$11:N$11,"Payment"),
R$8))</f>
        <v>0</v>
      </c>
      <c r="R195" s="66">
        <f t="shared" si="29"/>
        <v>0</v>
      </c>
      <c r="S195" s="47"/>
      <c r="T195" s="66">
        <f>IF(OR(AND((U194-$D$993-SUM($C$8:U$8)+SUMIFS($C195:Q195,$C$11:Q$11,"Payment"))&lt;=0,SUMIFS($C195:R195,$C$11:R$11,"Balance")=0,R195=0),U$8&gt;=U194),U194,
IF(SUMIFS($C195:R195,$C$11:R$11,"Balance")=0, $D$993+SUM($B$8:U$8)-SUMIFS($C195:Q195,$C$11:Q$11,"Payment"),
U$8))</f>
        <v>0</v>
      </c>
      <c r="U195" s="66">
        <f t="shared" si="30"/>
        <v>0</v>
      </c>
      <c r="V195" s="47"/>
      <c r="W195" s="66">
        <f>IF(OR(AND((X194-$D$993-SUM($C$8:X$8)+SUMIFS($C195:T195,$C$11:T$11,"Payment"))&lt;=0,SUMIFS($C195:U195,$C$11:U$11,"Balance")=0,U195=0),X$8&gt;=X194),X194,
IF(SUMIFS($C195:U195,$C$11:U$11,"Balance")=0, $D$993+SUM($B$8:X$8)-SUMIFS($C195:T195,$C$11:T$11,"Payment"),
X$8))</f>
        <v>0</v>
      </c>
      <c r="X195" s="66">
        <f t="shared" si="31"/>
        <v>0</v>
      </c>
      <c r="Y195" s="47"/>
      <c r="Z195" s="66">
        <f>IF(OR(AND((AA194-$D$993-SUM($C$8:AA$8)+SUMIFS($C195:W195,$C$11:W$11,"Payment"))&lt;=0,SUMIFS($C195:X195,$C$11:X$11,"Balance")=0,X195=0),AA$8&gt;=AA194),AA194,
IF(SUMIFS($C195:X195,$C$11:X$11,"Balance")=0, $D$993+SUM($B$8:AA$8)-SUMIFS($C195:W195,$C$11:W$11,"Payment"),
AA$8))</f>
        <v>0</v>
      </c>
      <c r="AA195" s="66">
        <f t="shared" si="32"/>
        <v>0</v>
      </c>
      <c r="AB195" s="47"/>
      <c r="AC195" s="66">
        <f>IF(OR(AND((AD194-$D$993-SUM($C$8:AD$8)+SUMIFS($C195:Z195,$C$11:Z$11,"Payment"))&lt;=0,SUMIFS($C195:AA195,$C$11:AA$11,"Balance")=0,AA195=0),AD$8&gt;=AD194),AD194,
IF(SUMIFS($C195:AA195,$C$11:AA$11,"Balance")=0, $D$993+SUM($B$8:AD$8)-SUMIFS($C195:Z195,$C$11:Z$11,"Payment"),
AD$8))</f>
        <v>0</v>
      </c>
      <c r="AD195" s="66">
        <f t="shared" si="33"/>
        <v>0</v>
      </c>
      <c r="AE195" s="47"/>
      <c r="AF195" s="66">
        <f>IF(OR(AND((AG194-$D$993-SUM($C$8:AG$8)+SUMIFS($C195:AC195,$C$11:AC$11,"Payment"))&lt;=0,SUMIFS($C195:AD195,$C$11:AD$11,"Balance")=0,AD195=0),AG$8&gt;=AG194),AG194,
IF(SUMIFS($C195:AD195,$C$11:AD$11,"Balance")=0, $D$993+SUM($B$8:AG$8)-SUMIFS($C195:AC195,$C$11:AC$11,"Payment"),
AG$8))</f>
        <v>0</v>
      </c>
      <c r="AG195" s="66">
        <f t="shared" si="34"/>
        <v>0</v>
      </c>
      <c r="AH195" s="47"/>
      <c r="AI195" s="66">
        <f>IF(OR(AND((AJ194-$D$993-SUM($C$8:AJ$8)+SUMIFS($C195:AF195,$C$11:AF$11,"Payment"))&lt;=0,SUMIFS($C195:AG195,$C$11:AG$11,"Balance")=0,AG195=0),AJ$8&gt;=AJ194),AJ194,
IF(SUMIFS($C195:AG195,$C$11:AG$11,"Balance")=0, $D$993+SUM($B$8:AJ$8)-SUMIFS($C195:AF195,$C$11:AF$11,"Payment"),
AJ$8))</f>
        <v>0</v>
      </c>
      <c r="AJ195" s="66">
        <f t="shared" si="35"/>
        <v>0</v>
      </c>
      <c r="AK195" s="67"/>
    </row>
    <row r="196" spans="1:37" s="49" customFormat="1" ht="15.6">
      <c r="A196" s="65">
        <v>185</v>
      </c>
      <c r="B196" s="66">
        <f>IF(OR(AND((C195-$D$993-SUM($C$8:C$8))&lt;=0),C$8&gt;=C195),C195, C$8+$D$993)</f>
        <v>0</v>
      </c>
      <c r="C196" s="66">
        <f t="shared" si="24"/>
        <v>0</v>
      </c>
      <c r="D196" s="67"/>
      <c r="E196" s="66">
        <f>IF(OR(AND((F195-$D$993-SUM($C$8:F$8)+SUMIFS(B196:$C196,B$11:$C$11,"Payment"))&lt;=0,SUMIFS($C196:C196,$C$11:C$11,"Balance")=0,C196=0),F$8&gt;=F195),F195,
IF(SUMIFS($C196:C196,$C$11:C$11,"Balance")=0, $D$993+SUM($B$8:F$8)-SUMIFS(B196:$C196,B$11:$C$11,"Payment"),
F$8))</f>
        <v>0</v>
      </c>
      <c r="F196" s="66">
        <f t="shared" si="25"/>
        <v>0</v>
      </c>
      <c r="G196" s="67"/>
      <c r="H196" s="66">
        <f>IF(OR(AND((I195-$D$993-SUM($C$8:I$8)+SUMIFS($C196:E196,$C$11:E$11,"Payment"))&lt;=0,SUMIFS($C196:F196,$C$11:F$11,"Balance")=0,F196=0),I$8&gt;=I195),I195,
IF(SUMIFS($C196:F196,$C$11:F$11,"Balance")=0, $D$993+SUM($B$8:I$8)-SUMIFS($C196:E196,$C$11:E$11,"Payment"),
I$8))</f>
        <v>0</v>
      </c>
      <c r="I196" s="66">
        <f t="shared" si="26"/>
        <v>0</v>
      </c>
      <c r="J196" s="47"/>
      <c r="K196" s="66">
        <f>IF(OR(AND((L195-$D$993-SUM($C$8:L$8)+SUMIFS($C196:H196,$C$11:H$11,"Payment"))&lt;=0,SUMIFS($C196:I196,$C$11:I$11,"Balance")=0,I196=0),L$8&gt;=L195),L195,
IF(SUMIFS($C196:I196,$C$11:I$11,"Balance")=0, $D$993+SUM($B$8:L$8)-SUMIFS($C196:H196,$C$11:H$11,"Payment"),
L$8))</f>
        <v>0</v>
      </c>
      <c r="L196" s="66">
        <f t="shared" si="27"/>
        <v>0</v>
      </c>
      <c r="M196" s="47"/>
      <c r="N196" s="66">
        <f>IF(OR(AND((O195-$D$993-SUM($C$8:O$8)+SUMIFS($C196:K196,$C$11:K$11,"Payment"))&lt;=0,SUMIFS($C196:L196,$C$11:L$11,"Balance")=0,L196=0),O$8&gt;=O195),O195,
IF(SUMIFS($C196:L196,$C$11:L$11,"Balance")=0, $D$993+SUM($B$8:O$8)-SUMIFS($C196:K196,$C$11:K$11,"Payment"),
O$8))</f>
        <v>0</v>
      </c>
      <c r="O196" s="66">
        <f t="shared" si="28"/>
        <v>0</v>
      </c>
      <c r="P196" s="47"/>
      <c r="Q196" s="66">
        <f>IF(OR(AND((R195-$D$993-SUM($C$8:R$8)+SUMIFS($C196:N196,$C$11:N$11,"Payment"))&lt;=0,SUMIFS($C196:O196,$C$11:O$11,"Balance")=0,O196=0),R$8&gt;=R195),R195,
IF(SUMIFS($C196:O196,$C$11:O$11,"Balance")=0, $D$993+SUM($B$8:R$8)-SUMIFS($C196:N196,$C$11:N$11,"Payment"),
R$8))</f>
        <v>0</v>
      </c>
      <c r="R196" s="66">
        <f t="shared" si="29"/>
        <v>0</v>
      </c>
      <c r="S196" s="47"/>
      <c r="T196" s="66">
        <f>IF(OR(AND((U195-$D$993-SUM($C$8:U$8)+SUMIFS($C196:Q196,$C$11:Q$11,"Payment"))&lt;=0,SUMIFS($C196:R196,$C$11:R$11,"Balance")=0,R196=0),U$8&gt;=U195),U195,
IF(SUMIFS($C196:R196,$C$11:R$11,"Balance")=0, $D$993+SUM($B$8:U$8)-SUMIFS($C196:Q196,$C$11:Q$11,"Payment"),
U$8))</f>
        <v>0</v>
      </c>
      <c r="U196" s="66">
        <f t="shared" si="30"/>
        <v>0</v>
      </c>
      <c r="V196" s="47"/>
      <c r="W196" s="66">
        <f>IF(OR(AND((X195-$D$993-SUM($C$8:X$8)+SUMIFS($C196:T196,$C$11:T$11,"Payment"))&lt;=0,SUMIFS($C196:U196,$C$11:U$11,"Balance")=0,U196=0),X$8&gt;=X195),X195,
IF(SUMIFS($C196:U196,$C$11:U$11,"Balance")=0, $D$993+SUM($B$8:X$8)-SUMIFS($C196:T196,$C$11:T$11,"Payment"),
X$8))</f>
        <v>0</v>
      </c>
      <c r="X196" s="66">
        <f t="shared" si="31"/>
        <v>0</v>
      </c>
      <c r="Y196" s="47"/>
      <c r="Z196" s="66">
        <f>IF(OR(AND((AA195-$D$993-SUM($C$8:AA$8)+SUMIFS($C196:W196,$C$11:W$11,"Payment"))&lt;=0,SUMIFS($C196:X196,$C$11:X$11,"Balance")=0,X196=0),AA$8&gt;=AA195),AA195,
IF(SUMIFS($C196:X196,$C$11:X$11,"Balance")=0, $D$993+SUM($B$8:AA$8)-SUMIFS($C196:W196,$C$11:W$11,"Payment"),
AA$8))</f>
        <v>0</v>
      </c>
      <c r="AA196" s="66">
        <f t="shared" si="32"/>
        <v>0</v>
      </c>
      <c r="AB196" s="47"/>
      <c r="AC196" s="66">
        <f>IF(OR(AND((AD195-$D$993-SUM($C$8:AD$8)+SUMIFS($C196:Z196,$C$11:Z$11,"Payment"))&lt;=0,SUMIFS($C196:AA196,$C$11:AA$11,"Balance")=0,AA196=0),AD$8&gt;=AD195),AD195,
IF(SUMIFS($C196:AA196,$C$11:AA$11,"Balance")=0, $D$993+SUM($B$8:AD$8)-SUMIFS($C196:Z196,$C$11:Z$11,"Payment"),
AD$8))</f>
        <v>0</v>
      </c>
      <c r="AD196" s="66">
        <f t="shared" si="33"/>
        <v>0</v>
      </c>
      <c r="AE196" s="47"/>
      <c r="AF196" s="66">
        <f>IF(OR(AND((AG195-$D$993-SUM($C$8:AG$8)+SUMIFS($C196:AC196,$C$11:AC$11,"Payment"))&lt;=0,SUMIFS($C196:AD196,$C$11:AD$11,"Balance")=0,AD196=0),AG$8&gt;=AG195),AG195,
IF(SUMIFS($C196:AD196,$C$11:AD$11,"Balance")=0, $D$993+SUM($B$8:AG$8)-SUMIFS($C196:AC196,$C$11:AC$11,"Payment"),
AG$8))</f>
        <v>0</v>
      </c>
      <c r="AG196" s="66">
        <f t="shared" si="34"/>
        <v>0</v>
      </c>
      <c r="AH196" s="47"/>
      <c r="AI196" s="66">
        <f>IF(OR(AND((AJ195-$D$993-SUM($C$8:AJ$8)+SUMIFS($C196:AF196,$C$11:AF$11,"Payment"))&lt;=0,SUMIFS($C196:AG196,$C$11:AG$11,"Balance")=0,AG196=0),AJ$8&gt;=AJ195),AJ195,
IF(SUMIFS($C196:AG196,$C$11:AG$11,"Balance")=0, $D$993+SUM($B$8:AJ$8)-SUMIFS($C196:AF196,$C$11:AF$11,"Payment"),
AJ$8))</f>
        <v>0</v>
      </c>
      <c r="AJ196" s="66">
        <f t="shared" si="35"/>
        <v>0</v>
      </c>
      <c r="AK196" s="67"/>
    </row>
    <row r="197" spans="1:37" s="49" customFormat="1" ht="15.6">
      <c r="A197" s="65">
        <v>186</v>
      </c>
      <c r="B197" s="66">
        <f>IF(OR(AND((C196-$D$993-SUM($C$8:C$8))&lt;=0),C$8&gt;=C196),C196, C$8+$D$993)</f>
        <v>0</v>
      </c>
      <c r="C197" s="66">
        <f t="shared" si="24"/>
        <v>0</v>
      </c>
      <c r="D197" s="67"/>
      <c r="E197" s="66">
        <f>IF(OR(AND((F196-$D$993-SUM($C$8:F$8)+SUMIFS(B197:$C197,B$11:$C$11,"Payment"))&lt;=0,SUMIFS($C197:C197,$C$11:C$11,"Balance")=0,C197=0),F$8&gt;=F196),F196,
IF(SUMIFS($C197:C197,$C$11:C$11,"Balance")=0, $D$993+SUM($B$8:F$8)-SUMIFS(B197:$C197,B$11:$C$11,"Payment"),
F$8))</f>
        <v>0</v>
      </c>
      <c r="F197" s="66">
        <f t="shared" si="25"/>
        <v>0</v>
      </c>
      <c r="G197" s="67"/>
      <c r="H197" s="66">
        <f>IF(OR(AND((I196-$D$993-SUM($C$8:I$8)+SUMIFS($C197:E197,$C$11:E$11,"Payment"))&lt;=0,SUMIFS($C197:F197,$C$11:F$11,"Balance")=0,F197=0),I$8&gt;=I196),I196,
IF(SUMIFS($C197:F197,$C$11:F$11,"Balance")=0, $D$993+SUM($B$8:I$8)-SUMIFS($C197:E197,$C$11:E$11,"Payment"),
I$8))</f>
        <v>0</v>
      </c>
      <c r="I197" s="66">
        <f t="shared" si="26"/>
        <v>0</v>
      </c>
      <c r="J197" s="47"/>
      <c r="K197" s="66">
        <f>IF(OR(AND((L196-$D$993-SUM($C$8:L$8)+SUMIFS($C197:H197,$C$11:H$11,"Payment"))&lt;=0,SUMIFS($C197:I197,$C$11:I$11,"Balance")=0,I197=0),L$8&gt;=L196),L196,
IF(SUMIFS($C197:I197,$C$11:I$11,"Balance")=0, $D$993+SUM($B$8:L$8)-SUMIFS($C197:H197,$C$11:H$11,"Payment"),
L$8))</f>
        <v>0</v>
      </c>
      <c r="L197" s="66">
        <f t="shared" si="27"/>
        <v>0</v>
      </c>
      <c r="M197" s="47"/>
      <c r="N197" s="66">
        <f>IF(OR(AND((O196-$D$993-SUM($C$8:O$8)+SUMIFS($C197:K197,$C$11:K$11,"Payment"))&lt;=0,SUMIFS($C197:L197,$C$11:L$11,"Balance")=0,L197=0),O$8&gt;=O196),O196,
IF(SUMIFS($C197:L197,$C$11:L$11,"Balance")=0, $D$993+SUM($B$8:O$8)-SUMIFS($C197:K197,$C$11:K$11,"Payment"),
O$8))</f>
        <v>0</v>
      </c>
      <c r="O197" s="66">
        <f t="shared" si="28"/>
        <v>0</v>
      </c>
      <c r="P197" s="47"/>
      <c r="Q197" s="66">
        <f>IF(OR(AND((R196-$D$993-SUM($C$8:R$8)+SUMIFS($C197:N197,$C$11:N$11,"Payment"))&lt;=0,SUMIFS($C197:O197,$C$11:O$11,"Balance")=0,O197=0),R$8&gt;=R196),R196,
IF(SUMIFS($C197:O197,$C$11:O$11,"Balance")=0, $D$993+SUM($B$8:R$8)-SUMIFS($C197:N197,$C$11:N$11,"Payment"),
R$8))</f>
        <v>0</v>
      </c>
      <c r="R197" s="66">
        <f t="shared" si="29"/>
        <v>0</v>
      </c>
      <c r="S197" s="47"/>
      <c r="T197" s="66">
        <f>IF(OR(AND((U196-$D$993-SUM($C$8:U$8)+SUMIFS($C197:Q197,$C$11:Q$11,"Payment"))&lt;=0,SUMIFS($C197:R197,$C$11:R$11,"Balance")=0,R197=0),U$8&gt;=U196),U196,
IF(SUMIFS($C197:R197,$C$11:R$11,"Balance")=0, $D$993+SUM($B$8:U$8)-SUMIFS($C197:Q197,$C$11:Q$11,"Payment"),
U$8))</f>
        <v>0</v>
      </c>
      <c r="U197" s="66">
        <f t="shared" si="30"/>
        <v>0</v>
      </c>
      <c r="V197" s="47"/>
      <c r="W197" s="66">
        <f>IF(OR(AND((X196-$D$993-SUM($C$8:X$8)+SUMIFS($C197:T197,$C$11:T$11,"Payment"))&lt;=0,SUMIFS($C197:U197,$C$11:U$11,"Balance")=0,U197=0),X$8&gt;=X196),X196,
IF(SUMIFS($C197:U197,$C$11:U$11,"Balance")=0, $D$993+SUM($B$8:X$8)-SUMIFS($C197:T197,$C$11:T$11,"Payment"),
X$8))</f>
        <v>0</v>
      </c>
      <c r="X197" s="66">
        <f t="shared" si="31"/>
        <v>0</v>
      </c>
      <c r="Y197" s="47"/>
      <c r="Z197" s="66">
        <f>IF(OR(AND((AA196-$D$993-SUM($C$8:AA$8)+SUMIFS($C197:W197,$C$11:W$11,"Payment"))&lt;=0,SUMIFS($C197:X197,$C$11:X$11,"Balance")=0,X197=0),AA$8&gt;=AA196),AA196,
IF(SUMIFS($C197:X197,$C$11:X$11,"Balance")=0, $D$993+SUM($B$8:AA$8)-SUMIFS($C197:W197,$C$11:W$11,"Payment"),
AA$8))</f>
        <v>0</v>
      </c>
      <c r="AA197" s="66">
        <f t="shared" si="32"/>
        <v>0</v>
      </c>
      <c r="AB197" s="47"/>
      <c r="AC197" s="66">
        <f>IF(OR(AND((AD196-$D$993-SUM($C$8:AD$8)+SUMIFS($C197:Z197,$C$11:Z$11,"Payment"))&lt;=0,SUMIFS($C197:AA197,$C$11:AA$11,"Balance")=0,AA197=0),AD$8&gt;=AD196),AD196,
IF(SUMIFS($C197:AA197,$C$11:AA$11,"Balance")=0, $D$993+SUM($B$8:AD$8)-SUMIFS($C197:Z197,$C$11:Z$11,"Payment"),
AD$8))</f>
        <v>0</v>
      </c>
      <c r="AD197" s="66">
        <f t="shared" si="33"/>
        <v>0</v>
      </c>
      <c r="AE197" s="47"/>
      <c r="AF197" s="66">
        <f>IF(OR(AND((AG196-$D$993-SUM($C$8:AG$8)+SUMIFS($C197:AC197,$C$11:AC$11,"Payment"))&lt;=0,SUMIFS($C197:AD197,$C$11:AD$11,"Balance")=0,AD197=0),AG$8&gt;=AG196),AG196,
IF(SUMIFS($C197:AD197,$C$11:AD$11,"Balance")=0, $D$993+SUM($B$8:AG$8)-SUMIFS($C197:AC197,$C$11:AC$11,"Payment"),
AG$8))</f>
        <v>0</v>
      </c>
      <c r="AG197" s="66">
        <f t="shared" si="34"/>
        <v>0</v>
      </c>
      <c r="AH197" s="47"/>
      <c r="AI197" s="66">
        <f>IF(OR(AND((AJ196-$D$993-SUM($C$8:AJ$8)+SUMIFS($C197:AF197,$C$11:AF$11,"Payment"))&lt;=0,SUMIFS($C197:AG197,$C$11:AG$11,"Balance")=0,AG197=0),AJ$8&gt;=AJ196),AJ196,
IF(SUMIFS($C197:AG197,$C$11:AG$11,"Balance")=0, $D$993+SUM($B$8:AJ$8)-SUMIFS($C197:AF197,$C$11:AF$11,"Payment"),
AJ$8))</f>
        <v>0</v>
      </c>
      <c r="AJ197" s="66">
        <f t="shared" si="35"/>
        <v>0</v>
      </c>
      <c r="AK197" s="67"/>
    </row>
    <row r="198" spans="1:37" s="49" customFormat="1" ht="15.6">
      <c r="A198" s="65">
        <v>187</v>
      </c>
      <c r="B198" s="66">
        <f>IF(OR(AND((C197-$D$993-SUM($C$8:C$8))&lt;=0),C$8&gt;=C197),C197, C$8+$D$993)</f>
        <v>0</v>
      </c>
      <c r="C198" s="66">
        <f t="shared" si="24"/>
        <v>0</v>
      </c>
      <c r="D198" s="67"/>
      <c r="E198" s="66">
        <f>IF(OR(AND((F197-$D$993-SUM($C$8:F$8)+SUMIFS(B198:$C198,B$11:$C$11,"Payment"))&lt;=0,SUMIFS($C198:C198,$C$11:C$11,"Balance")=0,C198=0),F$8&gt;=F197),F197,
IF(SUMIFS($C198:C198,$C$11:C$11,"Balance")=0, $D$993+SUM($B$8:F$8)-SUMIFS(B198:$C198,B$11:$C$11,"Payment"),
F$8))</f>
        <v>0</v>
      </c>
      <c r="F198" s="66">
        <f t="shared" si="25"/>
        <v>0</v>
      </c>
      <c r="G198" s="67"/>
      <c r="H198" s="66">
        <f>IF(OR(AND((I197-$D$993-SUM($C$8:I$8)+SUMIFS($C198:E198,$C$11:E$11,"Payment"))&lt;=0,SUMIFS($C198:F198,$C$11:F$11,"Balance")=0,F198=0),I$8&gt;=I197),I197,
IF(SUMIFS($C198:F198,$C$11:F$11,"Balance")=0, $D$993+SUM($B$8:I$8)-SUMIFS($C198:E198,$C$11:E$11,"Payment"),
I$8))</f>
        <v>0</v>
      </c>
      <c r="I198" s="66">
        <f t="shared" si="26"/>
        <v>0</v>
      </c>
      <c r="J198" s="47"/>
      <c r="K198" s="66">
        <f>IF(OR(AND((L197-$D$993-SUM($C$8:L$8)+SUMIFS($C198:H198,$C$11:H$11,"Payment"))&lt;=0,SUMIFS($C198:I198,$C$11:I$11,"Balance")=0,I198=0),L$8&gt;=L197),L197,
IF(SUMIFS($C198:I198,$C$11:I$11,"Balance")=0, $D$993+SUM($B$8:L$8)-SUMIFS($C198:H198,$C$11:H$11,"Payment"),
L$8))</f>
        <v>0</v>
      </c>
      <c r="L198" s="66">
        <f t="shared" si="27"/>
        <v>0</v>
      </c>
      <c r="M198" s="47"/>
      <c r="N198" s="66">
        <f>IF(OR(AND((O197-$D$993-SUM($C$8:O$8)+SUMIFS($C198:K198,$C$11:K$11,"Payment"))&lt;=0,SUMIFS($C198:L198,$C$11:L$11,"Balance")=0,L198=0),O$8&gt;=O197),O197,
IF(SUMIFS($C198:L198,$C$11:L$11,"Balance")=0, $D$993+SUM($B$8:O$8)-SUMIFS($C198:K198,$C$11:K$11,"Payment"),
O$8))</f>
        <v>0</v>
      </c>
      <c r="O198" s="66">
        <f t="shared" si="28"/>
        <v>0</v>
      </c>
      <c r="P198" s="47"/>
      <c r="Q198" s="66">
        <f>IF(OR(AND((R197-$D$993-SUM($C$8:R$8)+SUMIFS($C198:N198,$C$11:N$11,"Payment"))&lt;=0,SUMIFS($C198:O198,$C$11:O$11,"Balance")=0,O198=0),R$8&gt;=R197),R197,
IF(SUMIFS($C198:O198,$C$11:O$11,"Balance")=0, $D$993+SUM($B$8:R$8)-SUMIFS($C198:N198,$C$11:N$11,"Payment"),
R$8))</f>
        <v>0</v>
      </c>
      <c r="R198" s="66">
        <f t="shared" si="29"/>
        <v>0</v>
      </c>
      <c r="S198" s="47"/>
      <c r="T198" s="66">
        <f>IF(OR(AND((U197-$D$993-SUM($C$8:U$8)+SUMIFS($C198:Q198,$C$11:Q$11,"Payment"))&lt;=0,SUMIFS($C198:R198,$C$11:R$11,"Balance")=0,R198=0),U$8&gt;=U197),U197,
IF(SUMIFS($C198:R198,$C$11:R$11,"Balance")=0, $D$993+SUM($B$8:U$8)-SUMIFS($C198:Q198,$C$11:Q$11,"Payment"),
U$8))</f>
        <v>0</v>
      </c>
      <c r="U198" s="66">
        <f t="shared" si="30"/>
        <v>0</v>
      </c>
      <c r="V198" s="47"/>
      <c r="W198" s="66">
        <f>IF(OR(AND((X197-$D$993-SUM($C$8:X$8)+SUMIFS($C198:T198,$C$11:T$11,"Payment"))&lt;=0,SUMIFS($C198:U198,$C$11:U$11,"Balance")=0,U198=0),X$8&gt;=X197),X197,
IF(SUMIFS($C198:U198,$C$11:U$11,"Balance")=0, $D$993+SUM($B$8:X$8)-SUMIFS($C198:T198,$C$11:T$11,"Payment"),
X$8))</f>
        <v>0</v>
      </c>
      <c r="X198" s="66">
        <f t="shared" si="31"/>
        <v>0</v>
      </c>
      <c r="Y198" s="47"/>
      <c r="Z198" s="66">
        <f>IF(OR(AND((AA197-$D$993-SUM($C$8:AA$8)+SUMIFS($C198:W198,$C$11:W$11,"Payment"))&lt;=0,SUMIFS($C198:X198,$C$11:X$11,"Balance")=0,X198=0),AA$8&gt;=AA197),AA197,
IF(SUMIFS($C198:X198,$C$11:X$11,"Balance")=0, $D$993+SUM($B$8:AA$8)-SUMIFS($C198:W198,$C$11:W$11,"Payment"),
AA$8))</f>
        <v>0</v>
      </c>
      <c r="AA198" s="66">
        <f t="shared" si="32"/>
        <v>0</v>
      </c>
      <c r="AB198" s="47"/>
      <c r="AC198" s="66">
        <f>IF(OR(AND((AD197-$D$993-SUM($C$8:AD$8)+SUMIFS($C198:Z198,$C$11:Z$11,"Payment"))&lt;=0,SUMIFS($C198:AA198,$C$11:AA$11,"Balance")=0,AA198=0),AD$8&gt;=AD197),AD197,
IF(SUMIFS($C198:AA198,$C$11:AA$11,"Balance")=0, $D$993+SUM($B$8:AD$8)-SUMIFS($C198:Z198,$C$11:Z$11,"Payment"),
AD$8))</f>
        <v>0</v>
      </c>
      <c r="AD198" s="66">
        <f t="shared" si="33"/>
        <v>0</v>
      </c>
      <c r="AE198" s="47"/>
      <c r="AF198" s="66">
        <f>IF(OR(AND((AG197-$D$993-SUM($C$8:AG$8)+SUMIFS($C198:AC198,$C$11:AC$11,"Payment"))&lt;=0,SUMIFS($C198:AD198,$C$11:AD$11,"Balance")=0,AD198=0),AG$8&gt;=AG197),AG197,
IF(SUMIFS($C198:AD198,$C$11:AD$11,"Balance")=0, $D$993+SUM($B$8:AG$8)-SUMIFS($C198:AC198,$C$11:AC$11,"Payment"),
AG$8))</f>
        <v>0</v>
      </c>
      <c r="AG198" s="66">
        <f t="shared" si="34"/>
        <v>0</v>
      </c>
      <c r="AH198" s="47"/>
      <c r="AI198" s="66">
        <f>IF(OR(AND((AJ197-$D$993-SUM($C$8:AJ$8)+SUMIFS($C198:AF198,$C$11:AF$11,"Payment"))&lt;=0,SUMIFS($C198:AG198,$C$11:AG$11,"Balance")=0,AG198=0),AJ$8&gt;=AJ197),AJ197,
IF(SUMIFS($C198:AG198,$C$11:AG$11,"Balance")=0, $D$993+SUM($B$8:AJ$8)-SUMIFS($C198:AF198,$C$11:AF$11,"Payment"),
AJ$8))</f>
        <v>0</v>
      </c>
      <c r="AJ198" s="66">
        <f t="shared" si="35"/>
        <v>0</v>
      </c>
      <c r="AK198" s="67"/>
    </row>
    <row r="199" spans="1:37" s="49" customFormat="1" ht="15.6">
      <c r="A199" s="65">
        <v>188</v>
      </c>
      <c r="B199" s="66">
        <f>IF(OR(AND((C198-$D$993-SUM($C$8:C$8))&lt;=0),C$8&gt;=C198),C198, C$8+$D$993)</f>
        <v>0</v>
      </c>
      <c r="C199" s="66">
        <f t="shared" si="24"/>
        <v>0</v>
      </c>
      <c r="D199" s="67"/>
      <c r="E199" s="66">
        <f>IF(OR(AND((F198-$D$993-SUM($C$8:F$8)+SUMIFS(B199:$C199,B$11:$C$11,"Payment"))&lt;=0,SUMIFS($C199:C199,$C$11:C$11,"Balance")=0,C199=0),F$8&gt;=F198),F198,
IF(SUMIFS($C199:C199,$C$11:C$11,"Balance")=0, $D$993+SUM($B$8:F$8)-SUMIFS(B199:$C199,B$11:$C$11,"Payment"),
F$8))</f>
        <v>0</v>
      </c>
      <c r="F199" s="66">
        <f t="shared" si="25"/>
        <v>0</v>
      </c>
      <c r="G199" s="67"/>
      <c r="H199" s="66">
        <f>IF(OR(AND((I198-$D$993-SUM($C$8:I$8)+SUMIFS($C199:E199,$C$11:E$11,"Payment"))&lt;=0,SUMIFS($C199:F199,$C$11:F$11,"Balance")=0,F199=0),I$8&gt;=I198),I198,
IF(SUMIFS($C199:F199,$C$11:F$11,"Balance")=0, $D$993+SUM($B$8:I$8)-SUMIFS($C199:E199,$C$11:E$11,"Payment"),
I$8))</f>
        <v>0</v>
      </c>
      <c r="I199" s="66">
        <f t="shared" si="26"/>
        <v>0</v>
      </c>
      <c r="J199" s="47"/>
      <c r="K199" s="66">
        <f>IF(OR(AND((L198-$D$993-SUM($C$8:L$8)+SUMIFS($C199:H199,$C$11:H$11,"Payment"))&lt;=0,SUMIFS($C199:I199,$C$11:I$11,"Balance")=0,I199=0),L$8&gt;=L198),L198,
IF(SUMIFS($C199:I199,$C$11:I$11,"Balance")=0, $D$993+SUM($B$8:L$8)-SUMIFS($C199:H199,$C$11:H$11,"Payment"),
L$8))</f>
        <v>0</v>
      </c>
      <c r="L199" s="66">
        <f t="shared" si="27"/>
        <v>0</v>
      </c>
      <c r="M199" s="47"/>
      <c r="N199" s="66">
        <f>IF(OR(AND((O198-$D$993-SUM($C$8:O$8)+SUMIFS($C199:K199,$C$11:K$11,"Payment"))&lt;=0,SUMIFS($C199:L199,$C$11:L$11,"Balance")=0,L199=0),O$8&gt;=O198),O198,
IF(SUMIFS($C199:L199,$C$11:L$11,"Balance")=0, $D$993+SUM($B$8:O$8)-SUMIFS($C199:K199,$C$11:K$11,"Payment"),
O$8))</f>
        <v>0</v>
      </c>
      <c r="O199" s="66">
        <f t="shared" si="28"/>
        <v>0</v>
      </c>
      <c r="P199" s="47"/>
      <c r="Q199" s="66">
        <f>IF(OR(AND((R198-$D$993-SUM($C$8:R$8)+SUMIFS($C199:N199,$C$11:N$11,"Payment"))&lt;=0,SUMIFS($C199:O199,$C$11:O$11,"Balance")=0,O199=0),R$8&gt;=R198),R198,
IF(SUMIFS($C199:O199,$C$11:O$11,"Balance")=0, $D$993+SUM($B$8:R$8)-SUMIFS($C199:N199,$C$11:N$11,"Payment"),
R$8))</f>
        <v>0</v>
      </c>
      <c r="R199" s="66">
        <f t="shared" si="29"/>
        <v>0</v>
      </c>
      <c r="S199" s="47"/>
      <c r="T199" s="66">
        <f>IF(OR(AND((U198-$D$993-SUM($C$8:U$8)+SUMIFS($C199:Q199,$C$11:Q$11,"Payment"))&lt;=0,SUMIFS($C199:R199,$C$11:R$11,"Balance")=0,R199=0),U$8&gt;=U198),U198,
IF(SUMIFS($C199:R199,$C$11:R$11,"Balance")=0, $D$993+SUM($B$8:U$8)-SUMIFS($C199:Q199,$C$11:Q$11,"Payment"),
U$8))</f>
        <v>0</v>
      </c>
      <c r="U199" s="66">
        <f t="shared" si="30"/>
        <v>0</v>
      </c>
      <c r="V199" s="47"/>
      <c r="W199" s="66">
        <f>IF(OR(AND((X198-$D$993-SUM($C$8:X$8)+SUMIFS($C199:T199,$C$11:T$11,"Payment"))&lt;=0,SUMIFS($C199:U199,$C$11:U$11,"Balance")=0,U199=0),X$8&gt;=X198),X198,
IF(SUMIFS($C199:U199,$C$11:U$11,"Balance")=0, $D$993+SUM($B$8:X$8)-SUMIFS($C199:T199,$C$11:T$11,"Payment"),
X$8))</f>
        <v>0</v>
      </c>
      <c r="X199" s="66">
        <f t="shared" si="31"/>
        <v>0</v>
      </c>
      <c r="Y199" s="47"/>
      <c r="Z199" s="66">
        <f>IF(OR(AND((AA198-$D$993-SUM($C$8:AA$8)+SUMIFS($C199:W199,$C$11:W$11,"Payment"))&lt;=0,SUMIFS($C199:X199,$C$11:X$11,"Balance")=0,X199=0),AA$8&gt;=AA198),AA198,
IF(SUMIFS($C199:X199,$C$11:X$11,"Balance")=0, $D$993+SUM($B$8:AA$8)-SUMIFS($C199:W199,$C$11:W$11,"Payment"),
AA$8))</f>
        <v>0</v>
      </c>
      <c r="AA199" s="66">
        <f t="shared" si="32"/>
        <v>0</v>
      </c>
      <c r="AB199" s="47"/>
      <c r="AC199" s="66">
        <f>IF(OR(AND((AD198-$D$993-SUM($C$8:AD$8)+SUMIFS($C199:Z199,$C$11:Z$11,"Payment"))&lt;=0,SUMIFS($C199:AA199,$C$11:AA$11,"Balance")=0,AA199=0),AD$8&gt;=AD198),AD198,
IF(SUMIFS($C199:AA199,$C$11:AA$11,"Balance")=0, $D$993+SUM($B$8:AD$8)-SUMIFS($C199:Z199,$C$11:Z$11,"Payment"),
AD$8))</f>
        <v>0</v>
      </c>
      <c r="AD199" s="66">
        <f t="shared" si="33"/>
        <v>0</v>
      </c>
      <c r="AE199" s="47"/>
      <c r="AF199" s="66">
        <f>IF(OR(AND((AG198-$D$993-SUM($C$8:AG$8)+SUMIFS($C199:AC199,$C$11:AC$11,"Payment"))&lt;=0,SUMIFS($C199:AD199,$C$11:AD$11,"Balance")=0,AD199=0),AG$8&gt;=AG198),AG198,
IF(SUMIFS($C199:AD199,$C$11:AD$11,"Balance")=0, $D$993+SUM($B$8:AG$8)-SUMIFS($C199:AC199,$C$11:AC$11,"Payment"),
AG$8))</f>
        <v>0</v>
      </c>
      <c r="AG199" s="66">
        <f t="shared" si="34"/>
        <v>0</v>
      </c>
      <c r="AH199" s="47"/>
      <c r="AI199" s="66">
        <f>IF(OR(AND((AJ198-$D$993-SUM($C$8:AJ$8)+SUMIFS($C199:AF199,$C$11:AF$11,"Payment"))&lt;=0,SUMIFS($C199:AG199,$C$11:AG$11,"Balance")=0,AG199=0),AJ$8&gt;=AJ198),AJ198,
IF(SUMIFS($C199:AG199,$C$11:AG$11,"Balance")=0, $D$993+SUM($B$8:AJ$8)-SUMIFS($C199:AF199,$C$11:AF$11,"Payment"),
AJ$8))</f>
        <v>0</v>
      </c>
      <c r="AJ199" s="66">
        <f t="shared" si="35"/>
        <v>0</v>
      </c>
      <c r="AK199" s="67"/>
    </row>
    <row r="200" spans="1:37" s="49" customFormat="1" ht="15.6">
      <c r="A200" s="65">
        <v>189</v>
      </c>
      <c r="B200" s="66">
        <f>IF(OR(AND((C199-$D$993-SUM($C$8:C$8))&lt;=0),C$8&gt;=C199),C199, C$8+$D$993)</f>
        <v>0</v>
      </c>
      <c r="C200" s="66">
        <f t="shared" si="24"/>
        <v>0</v>
      </c>
      <c r="D200" s="67"/>
      <c r="E200" s="66">
        <f>IF(OR(AND((F199-$D$993-SUM($C$8:F$8)+SUMIFS(B200:$C200,B$11:$C$11,"Payment"))&lt;=0,SUMIFS($C200:C200,$C$11:C$11,"Balance")=0,C200=0),F$8&gt;=F199),F199,
IF(SUMIFS($C200:C200,$C$11:C$11,"Balance")=0, $D$993+SUM($B$8:F$8)-SUMIFS(B200:$C200,B$11:$C$11,"Payment"),
F$8))</f>
        <v>0</v>
      </c>
      <c r="F200" s="66">
        <f t="shared" si="25"/>
        <v>0</v>
      </c>
      <c r="G200" s="67"/>
      <c r="H200" s="66">
        <f>IF(OR(AND((I199-$D$993-SUM($C$8:I$8)+SUMIFS($C200:E200,$C$11:E$11,"Payment"))&lt;=0,SUMIFS($C200:F200,$C$11:F$11,"Balance")=0,F200=0),I$8&gt;=I199),I199,
IF(SUMIFS($C200:F200,$C$11:F$11,"Balance")=0, $D$993+SUM($B$8:I$8)-SUMIFS($C200:E200,$C$11:E$11,"Payment"),
I$8))</f>
        <v>0</v>
      </c>
      <c r="I200" s="66">
        <f t="shared" si="26"/>
        <v>0</v>
      </c>
      <c r="J200" s="47"/>
      <c r="K200" s="66">
        <f>IF(OR(AND((L199-$D$993-SUM($C$8:L$8)+SUMIFS($C200:H200,$C$11:H$11,"Payment"))&lt;=0,SUMIFS($C200:I200,$C$11:I$11,"Balance")=0,I200=0),L$8&gt;=L199),L199,
IF(SUMIFS($C200:I200,$C$11:I$11,"Balance")=0, $D$993+SUM($B$8:L$8)-SUMIFS($C200:H200,$C$11:H$11,"Payment"),
L$8))</f>
        <v>0</v>
      </c>
      <c r="L200" s="66">
        <f t="shared" si="27"/>
        <v>0</v>
      </c>
      <c r="M200" s="47"/>
      <c r="N200" s="66">
        <f>IF(OR(AND((O199-$D$993-SUM($C$8:O$8)+SUMIFS($C200:K200,$C$11:K$11,"Payment"))&lt;=0,SUMIFS($C200:L200,$C$11:L$11,"Balance")=0,L200=0),O$8&gt;=O199),O199,
IF(SUMIFS($C200:L200,$C$11:L$11,"Balance")=0, $D$993+SUM($B$8:O$8)-SUMIFS($C200:K200,$C$11:K$11,"Payment"),
O$8))</f>
        <v>0</v>
      </c>
      <c r="O200" s="66">
        <f t="shared" si="28"/>
        <v>0</v>
      </c>
      <c r="P200" s="47"/>
      <c r="Q200" s="66">
        <f>IF(OR(AND((R199-$D$993-SUM($C$8:R$8)+SUMIFS($C200:N200,$C$11:N$11,"Payment"))&lt;=0,SUMIFS($C200:O200,$C$11:O$11,"Balance")=0,O200=0),R$8&gt;=R199),R199,
IF(SUMIFS($C200:O200,$C$11:O$11,"Balance")=0, $D$993+SUM($B$8:R$8)-SUMIFS($C200:N200,$C$11:N$11,"Payment"),
R$8))</f>
        <v>0</v>
      </c>
      <c r="R200" s="66">
        <f t="shared" si="29"/>
        <v>0</v>
      </c>
      <c r="S200" s="47"/>
      <c r="T200" s="66">
        <f>IF(OR(AND((U199-$D$993-SUM($C$8:U$8)+SUMIFS($C200:Q200,$C$11:Q$11,"Payment"))&lt;=0,SUMIFS($C200:R200,$C$11:R$11,"Balance")=0,R200=0),U$8&gt;=U199),U199,
IF(SUMIFS($C200:R200,$C$11:R$11,"Balance")=0, $D$993+SUM($B$8:U$8)-SUMIFS($C200:Q200,$C$11:Q$11,"Payment"),
U$8))</f>
        <v>0</v>
      </c>
      <c r="U200" s="66">
        <f t="shared" si="30"/>
        <v>0</v>
      </c>
      <c r="V200" s="47"/>
      <c r="W200" s="66">
        <f>IF(OR(AND((X199-$D$993-SUM($C$8:X$8)+SUMIFS($C200:T200,$C$11:T$11,"Payment"))&lt;=0,SUMIFS($C200:U200,$C$11:U$11,"Balance")=0,U200=0),X$8&gt;=X199),X199,
IF(SUMIFS($C200:U200,$C$11:U$11,"Balance")=0, $D$993+SUM($B$8:X$8)-SUMIFS($C200:T200,$C$11:T$11,"Payment"),
X$8))</f>
        <v>0</v>
      </c>
      <c r="X200" s="66">
        <f t="shared" si="31"/>
        <v>0</v>
      </c>
      <c r="Y200" s="47"/>
      <c r="Z200" s="66">
        <f>IF(OR(AND((AA199-$D$993-SUM($C$8:AA$8)+SUMIFS($C200:W200,$C$11:W$11,"Payment"))&lt;=0,SUMIFS($C200:X200,$C$11:X$11,"Balance")=0,X200=0),AA$8&gt;=AA199),AA199,
IF(SUMIFS($C200:X200,$C$11:X$11,"Balance")=0, $D$993+SUM($B$8:AA$8)-SUMIFS($C200:W200,$C$11:W$11,"Payment"),
AA$8))</f>
        <v>0</v>
      </c>
      <c r="AA200" s="66">
        <f t="shared" si="32"/>
        <v>0</v>
      </c>
      <c r="AB200" s="47"/>
      <c r="AC200" s="66">
        <f>IF(OR(AND((AD199-$D$993-SUM($C$8:AD$8)+SUMIFS($C200:Z200,$C$11:Z$11,"Payment"))&lt;=0,SUMIFS($C200:AA200,$C$11:AA$11,"Balance")=0,AA200=0),AD$8&gt;=AD199),AD199,
IF(SUMIFS($C200:AA200,$C$11:AA$11,"Balance")=0, $D$993+SUM($B$8:AD$8)-SUMIFS($C200:Z200,$C$11:Z$11,"Payment"),
AD$8))</f>
        <v>0</v>
      </c>
      <c r="AD200" s="66">
        <f t="shared" si="33"/>
        <v>0</v>
      </c>
      <c r="AE200" s="47"/>
      <c r="AF200" s="66">
        <f>IF(OR(AND((AG199-$D$993-SUM($C$8:AG$8)+SUMIFS($C200:AC200,$C$11:AC$11,"Payment"))&lt;=0,SUMIFS($C200:AD200,$C$11:AD$11,"Balance")=0,AD200=0),AG$8&gt;=AG199),AG199,
IF(SUMIFS($C200:AD200,$C$11:AD$11,"Balance")=0, $D$993+SUM($B$8:AG$8)-SUMIFS($C200:AC200,$C$11:AC$11,"Payment"),
AG$8))</f>
        <v>0</v>
      </c>
      <c r="AG200" s="66">
        <f t="shared" si="34"/>
        <v>0</v>
      </c>
      <c r="AH200" s="47"/>
      <c r="AI200" s="66">
        <f>IF(OR(AND((AJ199-$D$993-SUM($C$8:AJ$8)+SUMIFS($C200:AF200,$C$11:AF$11,"Payment"))&lt;=0,SUMIFS($C200:AG200,$C$11:AG$11,"Balance")=0,AG200=0),AJ$8&gt;=AJ199),AJ199,
IF(SUMIFS($C200:AG200,$C$11:AG$11,"Balance")=0, $D$993+SUM($B$8:AJ$8)-SUMIFS($C200:AF200,$C$11:AF$11,"Payment"),
AJ$8))</f>
        <v>0</v>
      </c>
      <c r="AJ200" s="66">
        <f t="shared" si="35"/>
        <v>0</v>
      </c>
      <c r="AK200" s="67"/>
    </row>
    <row r="201" spans="1:37" s="49" customFormat="1" ht="15.6">
      <c r="A201" s="65">
        <v>190</v>
      </c>
      <c r="B201" s="66">
        <f>IF(OR(AND((C200-$D$993-SUM($C$8:C$8))&lt;=0),C$8&gt;=C200),C200, C$8+$D$993)</f>
        <v>0</v>
      </c>
      <c r="C201" s="66">
        <f t="shared" si="24"/>
        <v>0</v>
      </c>
      <c r="D201" s="67"/>
      <c r="E201" s="66">
        <f>IF(OR(AND((F200-$D$993-SUM($C$8:F$8)+SUMIFS(B201:$C201,B$11:$C$11,"Payment"))&lt;=0,SUMIFS($C201:C201,$C$11:C$11,"Balance")=0,C201=0),F$8&gt;=F200),F200,
IF(SUMIFS($C201:C201,$C$11:C$11,"Balance")=0, $D$993+SUM($B$8:F$8)-SUMIFS(B201:$C201,B$11:$C$11,"Payment"),
F$8))</f>
        <v>0</v>
      </c>
      <c r="F201" s="66">
        <f t="shared" si="25"/>
        <v>0</v>
      </c>
      <c r="G201" s="67"/>
      <c r="H201" s="66">
        <f>IF(OR(AND((I200-$D$993-SUM($C$8:I$8)+SUMIFS($C201:E201,$C$11:E$11,"Payment"))&lt;=0,SUMIFS($C201:F201,$C$11:F$11,"Balance")=0,F201=0),I$8&gt;=I200),I200,
IF(SUMIFS($C201:F201,$C$11:F$11,"Balance")=0, $D$993+SUM($B$8:I$8)-SUMIFS($C201:E201,$C$11:E$11,"Payment"),
I$8))</f>
        <v>0</v>
      </c>
      <c r="I201" s="66">
        <f t="shared" si="26"/>
        <v>0</v>
      </c>
      <c r="J201" s="47"/>
      <c r="K201" s="66">
        <f>IF(OR(AND((L200-$D$993-SUM($C$8:L$8)+SUMIFS($C201:H201,$C$11:H$11,"Payment"))&lt;=0,SUMIFS($C201:I201,$C$11:I$11,"Balance")=0,I201=0),L$8&gt;=L200),L200,
IF(SUMIFS($C201:I201,$C$11:I$11,"Balance")=0, $D$993+SUM($B$8:L$8)-SUMIFS($C201:H201,$C$11:H$11,"Payment"),
L$8))</f>
        <v>0</v>
      </c>
      <c r="L201" s="66">
        <f t="shared" si="27"/>
        <v>0</v>
      </c>
      <c r="M201" s="47"/>
      <c r="N201" s="66">
        <f>IF(OR(AND((O200-$D$993-SUM($C$8:O$8)+SUMIFS($C201:K201,$C$11:K$11,"Payment"))&lt;=0,SUMIFS($C201:L201,$C$11:L$11,"Balance")=0,L201=0),O$8&gt;=O200),O200,
IF(SUMIFS($C201:L201,$C$11:L$11,"Balance")=0, $D$993+SUM($B$8:O$8)-SUMIFS($C201:K201,$C$11:K$11,"Payment"),
O$8))</f>
        <v>0</v>
      </c>
      <c r="O201" s="66">
        <f t="shared" si="28"/>
        <v>0</v>
      </c>
      <c r="P201" s="47"/>
      <c r="Q201" s="66">
        <f>IF(OR(AND((R200-$D$993-SUM($C$8:R$8)+SUMIFS($C201:N201,$C$11:N$11,"Payment"))&lt;=0,SUMIFS($C201:O201,$C$11:O$11,"Balance")=0,O201=0),R$8&gt;=R200),R200,
IF(SUMIFS($C201:O201,$C$11:O$11,"Balance")=0, $D$993+SUM($B$8:R$8)-SUMIFS($C201:N201,$C$11:N$11,"Payment"),
R$8))</f>
        <v>0</v>
      </c>
      <c r="R201" s="66">
        <f t="shared" si="29"/>
        <v>0</v>
      </c>
      <c r="S201" s="47"/>
      <c r="T201" s="66">
        <f>IF(OR(AND((U200-$D$993-SUM($C$8:U$8)+SUMIFS($C201:Q201,$C$11:Q$11,"Payment"))&lt;=0,SUMIFS($C201:R201,$C$11:R$11,"Balance")=0,R201=0),U$8&gt;=U200),U200,
IF(SUMIFS($C201:R201,$C$11:R$11,"Balance")=0, $D$993+SUM($B$8:U$8)-SUMIFS($C201:Q201,$C$11:Q$11,"Payment"),
U$8))</f>
        <v>0</v>
      </c>
      <c r="U201" s="66">
        <f t="shared" si="30"/>
        <v>0</v>
      </c>
      <c r="V201" s="47"/>
      <c r="W201" s="66">
        <f>IF(OR(AND((X200-$D$993-SUM($C$8:X$8)+SUMIFS($C201:T201,$C$11:T$11,"Payment"))&lt;=0,SUMIFS($C201:U201,$C$11:U$11,"Balance")=0,U201=0),X$8&gt;=X200),X200,
IF(SUMIFS($C201:U201,$C$11:U$11,"Balance")=0, $D$993+SUM($B$8:X$8)-SUMIFS($C201:T201,$C$11:T$11,"Payment"),
X$8))</f>
        <v>0</v>
      </c>
      <c r="X201" s="66">
        <f t="shared" si="31"/>
        <v>0</v>
      </c>
      <c r="Y201" s="47"/>
      <c r="Z201" s="66">
        <f>IF(OR(AND((AA200-$D$993-SUM($C$8:AA$8)+SUMIFS($C201:W201,$C$11:W$11,"Payment"))&lt;=0,SUMIFS($C201:X201,$C$11:X$11,"Balance")=0,X201=0),AA$8&gt;=AA200),AA200,
IF(SUMIFS($C201:X201,$C$11:X$11,"Balance")=0, $D$993+SUM($B$8:AA$8)-SUMIFS($C201:W201,$C$11:W$11,"Payment"),
AA$8))</f>
        <v>0</v>
      </c>
      <c r="AA201" s="66">
        <f t="shared" si="32"/>
        <v>0</v>
      </c>
      <c r="AB201" s="47"/>
      <c r="AC201" s="66">
        <f>IF(OR(AND((AD200-$D$993-SUM($C$8:AD$8)+SUMIFS($C201:Z201,$C$11:Z$11,"Payment"))&lt;=0,SUMIFS($C201:AA201,$C$11:AA$11,"Balance")=0,AA201=0),AD$8&gt;=AD200),AD200,
IF(SUMIFS($C201:AA201,$C$11:AA$11,"Balance")=0, $D$993+SUM($B$8:AD$8)-SUMIFS($C201:Z201,$C$11:Z$11,"Payment"),
AD$8))</f>
        <v>0</v>
      </c>
      <c r="AD201" s="66">
        <f t="shared" si="33"/>
        <v>0</v>
      </c>
      <c r="AE201" s="47"/>
      <c r="AF201" s="66">
        <f>IF(OR(AND((AG200-$D$993-SUM($C$8:AG$8)+SUMIFS($C201:AC201,$C$11:AC$11,"Payment"))&lt;=0,SUMIFS($C201:AD201,$C$11:AD$11,"Balance")=0,AD201=0),AG$8&gt;=AG200),AG200,
IF(SUMIFS($C201:AD201,$C$11:AD$11,"Balance")=0, $D$993+SUM($B$8:AG$8)-SUMIFS($C201:AC201,$C$11:AC$11,"Payment"),
AG$8))</f>
        <v>0</v>
      </c>
      <c r="AG201" s="66">
        <f t="shared" si="34"/>
        <v>0</v>
      </c>
      <c r="AH201" s="47"/>
      <c r="AI201" s="66">
        <f>IF(OR(AND((AJ200-$D$993-SUM($C$8:AJ$8)+SUMIFS($C201:AF201,$C$11:AF$11,"Payment"))&lt;=0,SUMIFS($C201:AG201,$C$11:AG$11,"Balance")=0,AG201=0),AJ$8&gt;=AJ200),AJ200,
IF(SUMIFS($C201:AG201,$C$11:AG$11,"Balance")=0, $D$993+SUM($B$8:AJ$8)-SUMIFS($C201:AF201,$C$11:AF$11,"Payment"),
AJ$8))</f>
        <v>0</v>
      </c>
      <c r="AJ201" s="66">
        <f t="shared" si="35"/>
        <v>0</v>
      </c>
      <c r="AK201" s="67"/>
    </row>
    <row r="202" spans="1:37" s="49" customFormat="1" ht="15.6">
      <c r="A202" s="65">
        <v>191</v>
      </c>
      <c r="B202" s="66">
        <f>IF(OR(AND((C201-$D$993-SUM($C$8:C$8))&lt;=0),C$8&gt;=C201),C201, C$8+$D$993)</f>
        <v>0</v>
      </c>
      <c r="C202" s="66">
        <f t="shared" si="24"/>
        <v>0</v>
      </c>
      <c r="D202" s="67"/>
      <c r="E202" s="66">
        <f>IF(OR(AND((F201-$D$993-SUM($C$8:F$8)+SUMIFS(B202:$C202,B$11:$C$11,"Payment"))&lt;=0,SUMIFS($C202:C202,$C$11:C$11,"Balance")=0,C202=0),F$8&gt;=F201),F201,
IF(SUMIFS($C202:C202,$C$11:C$11,"Balance")=0, $D$993+SUM($B$8:F$8)-SUMIFS(B202:$C202,B$11:$C$11,"Payment"),
F$8))</f>
        <v>0</v>
      </c>
      <c r="F202" s="66">
        <f t="shared" si="25"/>
        <v>0</v>
      </c>
      <c r="G202" s="67"/>
      <c r="H202" s="66">
        <f>IF(OR(AND((I201-$D$993-SUM($C$8:I$8)+SUMIFS($C202:E202,$C$11:E$11,"Payment"))&lt;=0,SUMIFS($C202:F202,$C$11:F$11,"Balance")=0,F202=0),I$8&gt;=I201),I201,
IF(SUMIFS($C202:F202,$C$11:F$11,"Balance")=0, $D$993+SUM($B$8:I$8)-SUMIFS($C202:E202,$C$11:E$11,"Payment"),
I$8))</f>
        <v>0</v>
      </c>
      <c r="I202" s="66">
        <f t="shared" si="26"/>
        <v>0</v>
      </c>
      <c r="J202" s="47"/>
      <c r="K202" s="66">
        <f>IF(OR(AND((L201-$D$993-SUM($C$8:L$8)+SUMIFS($C202:H202,$C$11:H$11,"Payment"))&lt;=0,SUMIFS($C202:I202,$C$11:I$11,"Balance")=0,I202=0),L$8&gt;=L201),L201,
IF(SUMIFS($C202:I202,$C$11:I$11,"Balance")=0, $D$993+SUM($B$8:L$8)-SUMIFS($C202:H202,$C$11:H$11,"Payment"),
L$8))</f>
        <v>0</v>
      </c>
      <c r="L202" s="66">
        <f t="shared" si="27"/>
        <v>0</v>
      </c>
      <c r="M202" s="47"/>
      <c r="N202" s="66">
        <f>IF(OR(AND((O201-$D$993-SUM($C$8:O$8)+SUMIFS($C202:K202,$C$11:K$11,"Payment"))&lt;=0,SUMIFS($C202:L202,$C$11:L$11,"Balance")=0,L202=0),O$8&gt;=O201),O201,
IF(SUMIFS($C202:L202,$C$11:L$11,"Balance")=0, $D$993+SUM($B$8:O$8)-SUMIFS($C202:K202,$C$11:K$11,"Payment"),
O$8))</f>
        <v>0</v>
      </c>
      <c r="O202" s="66">
        <f t="shared" si="28"/>
        <v>0</v>
      </c>
      <c r="P202" s="47"/>
      <c r="Q202" s="66">
        <f>IF(OR(AND((R201-$D$993-SUM($C$8:R$8)+SUMIFS($C202:N202,$C$11:N$11,"Payment"))&lt;=0,SUMIFS($C202:O202,$C$11:O$11,"Balance")=0,O202=0),R$8&gt;=R201),R201,
IF(SUMIFS($C202:O202,$C$11:O$11,"Balance")=0, $D$993+SUM($B$8:R$8)-SUMIFS($C202:N202,$C$11:N$11,"Payment"),
R$8))</f>
        <v>0</v>
      </c>
      <c r="R202" s="66">
        <f t="shared" si="29"/>
        <v>0</v>
      </c>
      <c r="S202" s="47"/>
      <c r="T202" s="66">
        <f>IF(OR(AND((U201-$D$993-SUM($C$8:U$8)+SUMIFS($C202:Q202,$C$11:Q$11,"Payment"))&lt;=0,SUMIFS($C202:R202,$C$11:R$11,"Balance")=0,R202=0),U$8&gt;=U201),U201,
IF(SUMIFS($C202:R202,$C$11:R$11,"Balance")=0, $D$993+SUM($B$8:U$8)-SUMIFS($C202:Q202,$C$11:Q$11,"Payment"),
U$8))</f>
        <v>0</v>
      </c>
      <c r="U202" s="66">
        <f t="shared" si="30"/>
        <v>0</v>
      </c>
      <c r="V202" s="47"/>
      <c r="W202" s="66">
        <f>IF(OR(AND((X201-$D$993-SUM($C$8:X$8)+SUMIFS($C202:T202,$C$11:T$11,"Payment"))&lt;=0,SUMIFS($C202:U202,$C$11:U$11,"Balance")=0,U202=0),X$8&gt;=X201),X201,
IF(SUMIFS($C202:U202,$C$11:U$11,"Balance")=0, $D$993+SUM($B$8:X$8)-SUMIFS($C202:T202,$C$11:T$11,"Payment"),
X$8))</f>
        <v>0</v>
      </c>
      <c r="X202" s="66">
        <f t="shared" si="31"/>
        <v>0</v>
      </c>
      <c r="Y202" s="47"/>
      <c r="Z202" s="66">
        <f>IF(OR(AND((AA201-$D$993-SUM($C$8:AA$8)+SUMIFS($C202:W202,$C$11:W$11,"Payment"))&lt;=0,SUMIFS($C202:X202,$C$11:X$11,"Balance")=0,X202=0),AA$8&gt;=AA201),AA201,
IF(SUMIFS($C202:X202,$C$11:X$11,"Balance")=0, $D$993+SUM($B$8:AA$8)-SUMIFS($C202:W202,$C$11:W$11,"Payment"),
AA$8))</f>
        <v>0</v>
      </c>
      <c r="AA202" s="66">
        <f t="shared" si="32"/>
        <v>0</v>
      </c>
      <c r="AB202" s="47"/>
      <c r="AC202" s="66">
        <f>IF(OR(AND((AD201-$D$993-SUM($C$8:AD$8)+SUMIFS($C202:Z202,$C$11:Z$11,"Payment"))&lt;=0,SUMIFS($C202:AA202,$C$11:AA$11,"Balance")=0,AA202=0),AD$8&gt;=AD201),AD201,
IF(SUMIFS($C202:AA202,$C$11:AA$11,"Balance")=0, $D$993+SUM($B$8:AD$8)-SUMIFS($C202:Z202,$C$11:Z$11,"Payment"),
AD$8))</f>
        <v>0</v>
      </c>
      <c r="AD202" s="66">
        <f t="shared" si="33"/>
        <v>0</v>
      </c>
      <c r="AE202" s="47"/>
      <c r="AF202" s="66">
        <f>IF(OR(AND((AG201-$D$993-SUM($C$8:AG$8)+SUMIFS($C202:AC202,$C$11:AC$11,"Payment"))&lt;=0,SUMIFS($C202:AD202,$C$11:AD$11,"Balance")=0,AD202=0),AG$8&gt;=AG201),AG201,
IF(SUMIFS($C202:AD202,$C$11:AD$11,"Balance")=0, $D$993+SUM($B$8:AG$8)-SUMIFS($C202:AC202,$C$11:AC$11,"Payment"),
AG$8))</f>
        <v>0</v>
      </c>
      <c r="AG202" s="66">
        <f t="shared" si="34"/>
        <v>0</v>
      </c>
      <c r="AH202" s="47"/>
      <c r="AI202" s="66">
        <f>IF(OR(AND((AJ201-$D$993-SUM($C$8:AJ$8)+SUMIFS($C202:AF202,$C$11:AF$11,"Payment"))&lt;=0,SUMIFS($C202:AG202,$C$11:AG$11,"Balance")=0,AG202=0),AJ$8&gt;=AJ201),AJ201,
IF(SUMIFS($C202:AG202,$C$11:AG$11,"Balance")=0, $D$993+SUM($B$8:AJ$8)-SUMIFS($C202:AF202,$C$11:AF$11,"Payment"),
AJ$8))</f>
        <v>0</v>
      </c>
      <c r="AJ202" s="66">
        <f t="shared" si="35"/>
        <v>0</v>
      </c>
      <c r="AK202" s="67"/>
    </row>
    <row r="203" spans="1:37" s="49" customFormat="1" ht="15.6">
      <c r="A203" s="65">
        <v>192</v>
      </c>
      <c r="B203" s="66">
        <f>IF(OR(AND((C202-$D$993-SUM($C$8:C$8))&lt;=0),C$8&gt;=C202),C202, C$8+$D$993)</f>
        <v>0</v>
      </c>
      <c r="C203" s="66">
        <f t="shared" si="24"/>
        <v>0</v>
      </c>
      <c r="D203" s="67"/>
      <c r="E203" s="66">
        <f>IF(OR(AND((F202-$D$993-SUM($C$8:F$8)+SUMIFS(B203:$C203,B$11:$C$11,"Payment"))&lt;=0,SUMIFS($C203:C203,$C$11:C$11,"Balance")=0,C203=0),F$8&gt;=F202),F202,
IF(SUMIFS($C203:C203,$C$11:C$11,"Balance")=0, $D$993+SUM($B$8:F$8)-SUMIFS(B203:$C203,B$11:$C$11,"Payment"),
F$8))</f>
        <v>0</v>
      </c>
      <c r="F203" s="66">
        <f t="shared" si="25"/>
        <v>0</v>
      </c>
      <c r="G203" s="67"/>
      <c r="H203" s="66">
        <f>IF(OR(AND((I202-$D$993-SUM($C$8:I$8)+SUMIFS($C203:E203,$C$11:E$11,"Payment"))&lt;=0,SUMIFS($C203:F203,$C$11:F$11,"Balance")=0,F203=0),I$8&gt;=I202),I202,
IF(SUMIFS($C203:F203,$C$11:F$11,"Balance")=0, $D$993+SUM($B$8:I$8)-SUMIFS($C203:E203,$C$11:E$11,"Payment"),
I$8))</f>
        <v>0</v>
      </c>
      <c r="I203" s="66">
        <f t="shared" si="26"/>
        <v>0</v>
      </c>
      <c r="J203" s="47"/>
      <c r="K203" s="66">
        <f>IF(OR(AND((L202-$D$993-SUM($C$8:L$8)+SUMIFS($C203:H203,$C$11:H$11,"Payment"))&lt;=0,SUMIFS($C203:I203,$C$11:I$11,"Balance")=0,I203=0),L$8&gt;=L202),L202,
IF(SUMIFS($C203:I203,$C$11:I$11,"Balance")=0, $D$993+SUM($B$8:L$8)-SUMIFS($C203:H203,$C$11:H$11,"Payment"),
L$8))</f>
        <v>0</v>
      </c>
      <c r="L203" s="66">
        <f t="shared" si="27"/>
        <v>0</v>
      </c>
      <c r="M203" s="47"/>
      <c r="N203" s="66">
        <f>IF(OR(AND((O202-$D$993-SUM($C$8:O$8)+SUMIFS($C203:K203,$C$11:K$11,"Payment"))&lt;=0,SUMIFS($C203:L203,$C$11:L$11,"Balance")=0,L203=0),O$8&gt;=O202),O202,
IF(SUMIFS($C203:L203,$C$11:L$11,"Balance")=0, $D$993+SUM($B$8:O$8)-SUMIFS($C203:K203,$C$11:K$11,"Payment"),
O$8))</f>
        <v>0</v>
      </c>
      <c r="O203" s="66">
        <f t="shared" si="28"/>
        <v>0</v>
      </c>
      <c r="P203" s="47"/>
      <c r="Q203" s="66">
        <f>IF(OR(AND((R202-$D$993-SUM($C$8:R$8)+SUMIFS($C203:N203,$C$11:N$11,"Payment"))&lt;=0,SUMIFS($C203:O203,$C$11:O$11,"Balance")=0,O203=0),R$8&gt;=R202),R202,
IF(SUMIFS($C203:O203,$C$11:O$11,"Balance")=0, $D$993+SUM($B$8:R$8)-SUMIFS($C203:N203,$C$11:N$11,"Payment"),
R$8))</f>
        <v>0</v>
      </c>
      <c r="R203" s="66">
        <f t="shared" si="29"/>
        <v>0</v>
      </c>
      <c r="S203" s="47"/>
      <c r="T203" s="66">
        <f>IF(OR(AND((U202-$D$993-SUM($C$8:U$8)+SUMIFS($C203:Q203,$C$11:Q$11,"Payment"))&lt;=0,SUMIFS($C203:R203,$C$11:R$11,"Balance")=0,R203=0),U$8&gt;=U202),U202,
IF(SUMIFS($C203:R203,$C$11:R$11,"Balance")=0, $D$993+SUM($B$8:U$8)-SUMIFS($C203:Q203,$C$11:Q$11,"Payment"),
U$8))</f>
        <v>0</v>
      </c>
      <c r="U203" s="66">
        <f t="shared" si="30"/>
        <v>0</v>
      </c>
      <c r="V203" s="47"/>
      <c r="W203" s="66">
        <f>IF(OR(AND((X202-$D$993-SUM($C$8:X$8)+SUMIFS($C203:T203,$C$11:T$11,"Payment"))&lt;=0,SUMIFS($C203:U203,$C$11:U$11,"Balance")=0,U203=0),X$8&gt;=X202),X202,
IF(SUMIFS($C203:U203,$C$11:U$11,"Balance")=0, $D$993+SUM($B$8:X$8)-SUMIFS($C203:T203,$C$11:T$11,"Payment"),
X$8))</f>
        <v>0</v>
      </c>
      <c r="X203" s="66">
        <f t="shared" si="31"/>
        <v>0</v>
      </c>
      <c r="Y203" s="47"/>
      <c r="Z203" s="66">
        <f>IF(OR(AND((AA202-$D$993-SUM($C$8:AA$8)+SUMIFS($C203:W203,$C$11:W$11,"Payment"))&lt;=0,SUMIFS($C203:X203,$C$11:X$11,"Balance")=0,X203=0),AA$8&gt;=AA202),AA202,
IF(SUMIFS($C203:X203,$C$11:X$11,"Balance")=0, $D$993+SUM($B$8:AA$8)-SUMIFS($C203:W203,$C$11:W$11,"Payment"),
AA$8))</f>
        <v>0</v>
      </c>
      <c r="AA203" s="66">
        <f t="shared" si="32"/>
        <v>0</v>
      </c>
      <c r="AB203" s="47"/>
      <c r="AC203" s="66">
        <f>IF(OR(AND((AD202-$D$993-SUM($C$8:AD$8)+SUMIFS($C203:Z203,$C$11:Z$11,"Payment"))&lt;=0,SUMIFS($C203:AA203,$C$11:AA$11,"Balance")=0,AA203=0),AD$8&gt;=AD202),AD202,
IF(SUMIFS($C203:AA203,$C$11:AA$11,"Balance")=0, $D$993+SUM($B$8:AD$8)-SUMIFS($C203:Z203,$C$11:Z$11,"Payment"),
AD$8))</f>
        <v>0</v>
      </c>
      <c r="AD203" s="66">
        <f t="shared" si="33"/>
        <v>0</v>
      </c>
      <c r="AE203" s="47"/>
      <c r="AF203" s="66">
        <f>IF(OR(AND((AG202-$D$993-SUM($C$8:AG$8)+SUMIFS($C203:AC203,$C$11:AC$11,"Payment"))&lt;=0,SUMIFS($C203:AD203,$C$11:AD$11,"Balance")=0,AD203=0),AG$8&gt;=AG202),AG202,
IF(SUMIFS($C203:AD203,$C$11:AD$11,"Balance")=0, $D$993+SUM($B$8:AG$8)-SUMIFS($C203:AC203,$C$11:AC$11,"Payment"),
AG$8))</f>
        <v>0</v>
      </c>
      <c r="AG203" s="66">
        <f t="shared" si="34"/>
        <v>0</v>
      </c>
      <c r="AH203" s="47"/>
      <c r="AI203" s="66">
        <f>IF(OR(AND((AJ202-$D$993-SUM($C$8:AJ$8)+SUMIFS($C203:AF203,$C$11:AF$11,"Payment"))&lt;=0,SUMIFS($C203:AG203,$C$11:AG$11,"Balance")=0,AG203=0),AJ$8&gt;=AJ202),AJ202,
IF(SUMIFS($C203:AG203,$C$11:AG$11,"Balance")=0, $D$993+SUM($B$8:AJ$8)-SUMIFS($C203:AF203,$C$11:AF$11,"Payment"),
AJ$8))</f>
        <v>0</v>
      </c>
      <c r="AJ203" s="66">
        <f t="shared" si="35"/>
        <v>0</v>
      </c>
      <c r="AK203" s="67"/>
    </row>
    <row r="204" spans="1:37" s="49" customFormat="1" ht="15.6">
      <c r="A204" s="65">
        <v>193</v>
      </c>
      <c r="B204" s="66">
        <f>IF(OR(AND((C203-$D$993-SUM($C$8:C$8))&lt;=0),C$8&gt;=C203),C203, C$8+$D$993)</f>
        <v>0</v>
      </c>
      <c r="C204" s="66">
        <f t="shared" si="24"/>
        <v>0</v>
      </c>
      <c r="D204" s="67"/>
      <c r="E204" s="66">
        <f>IF(OR(AND((F203-$D$993-SUM($C$8:F$8)+SUMIFS(B204:$C204,B$11:$C$11,"Payment"))&lt;=0,SUMIFS($C204:C204,$C$11:C$11,"Balance")=0,C204=0),F$8&gt;=F203),F203,
IF(SUMIFS($C204:C204,$C$11:C$11,"Balance")=0, $D$993+SUM($B$8:F$8)-SUMIFS(B204:$C204,B$11:$C$11,"Payment"),
F$8))</f>
        <v>0</v>
      </c>
      <c r="F204" s="66">
        <f t="shared" si="25"/>
        <v>0</v>
      </c>
      <c r="G204" s="67"/>
      <c r="H204" s="66">
        <f>IF(OR(AND((I203-$D$993-SUM($C$8:I$8)+SUMIFS($C204:E204,$C$11:E$11,"Payment"))&lt;=0,SUMIFS($C204:F204,$C$11:F$11,"Balance")=0,F204=0),I$8&gt;=I203),I203,
IF(SUMIFS($C204:F204,$C$11:F$11,"Balance")=0, $D$993+SUM($B$8:I$8)-SUMIFS($C204:E204,$C$11:E$11,"Payment"),
I$8))</f>
        <v>0</v>
      </c>
      <c r="I204" s="66">
        <f t="shared" si="26"/>
        <v>0</v>
      </c>
      <c r="J204" s="47"/>
      <c r="K204" s="66">
        <f>IF(OR(AND((L203-$D$993-SUM($C$8:L$8)+SUMIFS($C204:H204,$C$11:H$11,"Payment"))&lt;=0,SUMIFS($C204:I204,$C$11:I$11,"Balance")=0,I204=0),L$8&gt;=L203),L203,
IF(SUMIFS($C204:I204,$C$11:I$11,"Balance")=0, $D$993+SUM($B$8:L$8)-SUMIFS($C204:H204,$C$11:H$11,"Payment"),
L$8))</f>
        <v>0</v>
      </c>
      <c r="L204" s="66">
        <f t="shared" si="27"/>
        <v>0</v>
      </c>
      <c r="M204" s="47"/>
      <c r="N204" s="66">
        <f>IF(OR(AND((O203-$D$993-SUM($C$8:O$8)+SUMIFS($C204:K204,$C$11:K$11,"Payment"))&lt;=0,SUMIFS($C204:L204,$C$11:L$11,"Balance")=0,L204=0),O$8&gt;=O203),O203,
IF(SUMIFS($C204:L204,$C$11:L$11,"Balance")=0, $D$993+SUM($B$8:O$8)-SUMIFS($C204:K204,$C$11:K$11,"Payment"),
O$8))</f>
        <v>0</v>
      </c>
      <c r="O204" s="66">
        <f t="shared" si="28"/>
        <v>0</v>
      </c>
      <c r="P204" s="47"/>
      <c r="Q204" s="66">
        <f>IF(OR(AND((R203-$D$993-SUM($C$8:R$8)+SUMIFS($C204:N204,$C$11:N$11,"Payment"))&lt;=0,SUMIFS($C204:O204,$C$11:O$11,"Balance")=0,O204=0),R$8&gt;=R203),R203,
IF(SUMIFS($C204:O204,$C$11:O$11,"Balance")=0, $D$993+SUM($B$8:R$8)-SUMIFS($C204:N204,$C$11:N$11,"Payment"),
R$8))</f>
        <v>0</v>
      </c>
      <c r="R204" s="66">
        <f t="shared" si="29"/>
        <v>0</v>
      </c>
      <c r="S204" s="47"/>
      <c r="T204" s="66">
        <f>IF(OR(AND((U203-$D$993-SUM($C$8:U$8)+SUMIFS($C204:Q204,$C$11:Q$11,"Payment"))&lt;=0,SUMIFS($C204:R204,$C$11:R$11,"Balance")=0,R204=0),U$8&gt;=U203),U203,
IF(SUMIFS($C204:R204,$C$11:R$11,"Balance")=0, $D$993+SUM($B$8:U$8)-SUMIFS($C204:Q204,$C$11:Q$11,"Payment"),
U$8))</f>
        <v>0</v>
      </c>
      <c r="U204" s="66">
        <f t="shared" si="30"/>
        <v>0</v>
      </c>
      <c r="V204" s="47"/>
      <c r="W204" s="66">
        <f>IF(OR(AND((X203-$D$993-SUM($C$8:X$8)+SUMIFS($C204:T204,$C$11:T$11,"Payment"))&lt;=0,SUMIFS($C204:U204,$C$11:U$11,"Balance")=0,U204=0),X$8&gt;=X203),X203,
IF(SUMIFS($C204:U204,$C$11:U$11,"Balance")=0, $D$993+SUM($B$8:X$8)-SUMIFS($C204:T204,$C$11:T$11,"Payment"),
X$8))</f>
        <v>0</v>
      </c>
      <c r="X204" s="66">
        <f t="shared" si="31"/>
        <v>0</v>
      </c>
      <c r="Y204" s="47"/>
      <c r="Z204" s="66">
        <f>IF(OR(AND((AA203-$D$993-SUM($C$8:AA$8)+SUMIFS($C204:W204,$C$11:W$11,"Payment"))&lt;=0,SUMIFS($C204:X204,$C$11:X$11,"Balance")=0,X204=0),AA$8&gt;=AA203),AA203,
IF(SUMIFS($C204:X204,$C$11:X$11,"Balance")=0, $D$993+SUM($B$8:AA$8)-SUMIFS($C204:W204,$C$11:W$11,"Payment"),
AA$8))</f>
        <v>0</v>
      </c>
      <c r="AA204" s="66">
        <f t="shared" si="32"/>
        <v>0</v>
      </c>
      <c r="AB204" s="47"/>
      <c r="AC204" s="66">
        <f>IF(OR(AND((AD203-$D$993-SUM($C$8:AD$8)+SUMIFS($C204:Z204,$C$11:Z$11,"Payment"))&lt;=0,SUMIFS($C204:AA204,$C$11:AA$11,"Balance")=0,AA204=0),AD$8&gt;=AD203),AD203,
IF(SUMIFS($C204:AA204,$C$11:AA$11,"Balance")=0, $D$993+SUM($B$8:AD$8)-SUMIFS($C204:Z204,$C$11:Z$11,"Payment"),
AD$8))</f>
        <v>0</v>
      </c>
      <c r="AD204" s="66">
        <f t="shared" si="33"/>
        <v>0</v>
      </c>
      <c r="AE204" s="47"/>
      <c r="AF204" s="66">
        <f>IF(OR(AND((AG203-$D$993-SUM($C$8:AG$8)+SUMIFS($C204:AC204,$C$11:AC$11,"Payment"))&lt;=0,SUMIFS($C204:AD204,$C$11:AD$11,"Balance")=0,AD204=0),AG$8&gt;=AG203),AG203,
IF(SUMIFS($C204:AD204,$C$11:AD$11,"Balance")=0, $D$993+SUM($B$8:AG$8)-SUMIFS($C204:AC204,$C$11:AC$11,"Payment"),
AG$8))</f>
        <v>0</v>
      </c>
      <c r="AG204" s="66">
        <f t="shared" si="34"/>
        <v>0</v>
      </c>
      <c r="AH204" s="47"/>
      <c r="AI204" s="66">
        <f>IF(OR(AND((AJ203-$D$993-SUM($C$8:AJ$8)+SUMIFS($C204:AF204,$C$11:AF$11,"Payment"))&lt;=0,SUMIFS($C204:AG204,$C$11:AG$11,"Balance")=0,AG204=0),AJ$8&gt;=AJ203),AJ203,
IF(SUMIFS($C204:AG204,$C$11:AG$11,"Balance")=0, $D$993+SUM($B$8:AJ$8)-SUMIFS($C204:AF204,$C$11:AF$11,"Payment"),
AJ$8))</f>
        <v>0</v>
      </c>
      <c r="AJ204" s="66">
        <f t="shared" si="35"/>
        <v>0</v>
      </c>
      <c r="AK204" s="67"/>
    </row>
    <row r="205" spans="1:37" s="49" customFormat="1" ht="15.6">
      <c r="A205" s="65">
        <v>194</v>
      </c>
      <c r="B205" s="66">
        <f>IF(OR(AND((C204-$D$993-SUM($C$8:C$8))&lt;=0),C$8&gt;=C204),C204, C$8+$D$993)</f>
        <v>0</v>
      </c>
      <c r="C205" s="66">
        <f t="shared" ref="C205:C268" si="36">IF((C204-B205)&lt;=0.0001,0,(C204-B205)*(1+(C$9/12)))</f>
        <v>0</v>
      </c>
      <c r="D205" s="67"/>
      <c r="E205" s="66">
        <f>IF(OR(AND((F204-$D$993-SUM($C$8:F$8)+SUMIFS(B205:$C205,B$11:$C$11,"Payment"))&lt;=0,SUMIFS($C205:C205,$C$11:C$11,"Balance")=0,C205=0),F$8&gt;=F204),F204,
IF(SUMIFS($C205:C205,$C$11:C$11,"Balance")=0, $D$993+SUM($B$8:F$8)-SUMIFS(B205:$C205,B$11:$C$11,"Payment"),
F$8))</f>
        <v>0</v>
      </c>
      <c r="F205" s="66">
        <f t="shared" ref="F205:F268" si="37">IF((F204-E205)&lt;=0.0001,0,(F204-E205)*(1+(F$9/12)))</f>
        <v>0</v>
      </c>
      <c r="G205" s="67"/>
      <c r="H205" s="66">
        <f>IF(OR(AND((I204-$D$993-SUM($C$8:I$8)+SUMIFS($C205:E205,$C$11:E$11,"Payment"))&lt;=0,SUMIFS($C205:F205,$C$11:F$11,"Balance")=0,F205=0),I$8&gt;=I204),I204,
IF(SUMIFS($C205:F205,$C$11:F$11,"Balance")=0, $D$993+SUM($B$8:I$8)-SUMIFS($C205:E205,$C$11:E$11,"Payment"),
I$8))</f>
        <v>0</v>
      </c>
      <c r="I205" s="66">
        <f t="shared" ref="I205:I268" si="38">IF((I204-H205)&lt;=0.0001,0,(I204-H205)*(1+(I$9/12)))</f>
        <v>0</v>
      </c>
      <c r="J205" s="47"/>
      <c r="K205" s="66">
        <f>IF(OR(AND((L204-$D$993-SUM($C$8:L$8)+SUMIFS($C205:H205,$C$11:H$11,"Payment"))&lt;=0,SUMIFS($C205:I205,$C$11:I$11,"Balance")=0,I205=0),L$8&gt;=L204),L204,
IF(SUMIFS($C205:I205,$C$11:I$11,"Balance")=0, $D$993+SUM($B$8:L$8)-SUMIFS($C205:H205,$C$11:H$11,"Payment"),
L$8))</f>
        <v>0</v>
      </c>
      <c r="L205" s="66">
        <f t="shared" ref="L205:L268" si="39">IF((L204-K205)&lt;=0.0001,0,(L204-K205)*(1+(L$9/12)))</f>
        <v>0</v>
      </c>
      <c r="M205" s="47"/>
      <c r="N205" s="66">
        <f>IF(OR(AND((O204-$D$993-SUM($C$8:O$8)+SUMIFS($C205:K205,$C$11:K$11,"Payment"))&lt;=0,SUMIFS($C205:L205,$C$11:L$11,"Balance")=0,L205=0),O$8&gt;=O204),O204,
IF(SUMIFS($C205:L205,$C$11:L$11,"Balance")=0, $D$993+SUM($B$8:O$8)-SUMIFS($C205:K205,$C$11:K$11,"Payment"),
O$8))</f>
        <v>0</v>
      </c>
      <c r="O205" s="66">
        <f t="shared" ref="O205:O268" si="40">IF((O204-N205)&lt;=0.0001,0,(O204-N205)*(1+(O$9/12)))</f>
        <v>0</v>
      </c>
      <c r="P205" s="47"/>
      <c r="Q205" s="66">
        <f>IF(OR(AND((R204-$D$993-SUM($C$8:R$8)+SUMIFS($C205:N205,$C$11:N$11,"Payment"))&lt;=0,SUMIFS($C205:O205,$C$11:O$11,"Balance")=0,O205=0),R$8&gt;=R204),R204,
IF(SUMIFS($C205:O205,$C$11:O$11,"Balance")=0, $D$993+SUM($B$8:R$8)-SUMIFS($C205:N205,$C$11:N$11,"Payment"),
R$8))</f>
        <v>0</v>
      </c>
      <c r="R205" s="66">
        <f t="shared" ref="R205:R268" si="41">IF((R204-Q205)&lt;=0.0001,0,(R204-Q205)*(1+(R$9/12)))</f>
        <v>0</v>
      </c>
      <c r="S205" s="47"/>
      <c r="T205" s="66">
        <f>IF(OR(AND((U204-$D$993-SUM($C$8:U$8)+SUMIFS($C205:Q205,$C$11:Q$11,"Payment"))&lt;=0,SUMIFS($C205:R205,$C$11:R$11,"Balance")=0,R205=0),U$8&gt;=U204),U204,
IF(SUMIFS($C205:R205,$C$11:R$11,"Balance")=0, $D$993+SUM($B$8:U$8)-SUMIFS($C205:Q205,$C$11:Q$11,"Payment"),
U$8))</f>
        <v>0</v>
      </c>
      <c r="U205" s="66">
        <f t="shared" ref="U205:U268" si="42">IF((U204-T205)&lt;=0.0001,0,(U204-T205)*(1+(U$9/12)))</f>
        <v>0</v>
      </c>
      <c r="V205" s="47"/>
      <c r="W205" s="66">
        <f>IF(OR(AND((X204-$D$993-SUM($C$8:X$8)+SUMIFS($C205:T205,$C$11:T$11,"Payment"))&lt;=0,SUMIFS($C205:U205,$C$11:U$11,"Balance")=0,U205=0),X$8&gt;=X204),X204,
IF(SUMIFS($C205:U205,$C$11:U$11,"Balance")=0, $D$993+SUM($B$8:X$8)-SUMIFS($C205:T205,$C$11:T$11,"Payment"),
X$8))</f>
        <v>0</v>
      </c>
      <c r="X205" s="66">
        <f t="shared" ref="X205:X268" si="43">IF((X204-W205)&lt;=0.0001,0,(X204-W205)*(1+(X$9/12)))</f>
        <v>0</v>
      </c>
      <c r="Y205" s="47"/>
      <c r="Z205" s="66">
        <f>IF(OR(AND((AA204-$D$993-SUM($C$8:AA$8)+SUMIFS($C205:W205,$C$11:W$11,"Payment"))&lt;=0,SUMIFS($C205:X205,$C$11:X$11,"Balance")=0,X205=0),AA$8&gt;=AA204),AA204,
IF(SUMIFS($C205:X205,$C$11:X$11,"Balance")=0, $D$993+SUM($B$8:AA$8)-SUMIFS($C205:W205,$C$11:W$11,"Payment"),
AA$8))</f>
        <v>0</v>
      </c>
      <c r="AA205" s="66">
        <f t="shared" ref="AA205:AA268" si="44">IF((AA204-Z205)&lt;=0.0001,0,(AA204-Z205)*(1+(AA$9/12)))</f>
        <v>0</v>
      </c>
      <c r="AB205" s="47"/>
      <c r="AC205" s="66">
        <f>IF(OR(AND((AD204-$D$993-SUM($C$8:AD$8)+SUMIFS($C205:Z205,$C$11:Z$11,"Payment"))&lt;=0,SUMIFS($C205:AA205,$C$11:AA$11,"Balance")=0,AA205=0),AD$8&gt;=AD204),AD204,
IF(SUMIFS($C205:AA205,$C$11:AA$11,"Balance")=0, $D$993+SUM($B$8:AD$8)-SUMIFS($C205:Z205,$C$11:Z$11,"Payment"),
AD$8))</f>
        <v>0</v>
      </c>
      <c r="AD205" s="66">
        <f t="shared" ref="AD205:AD268" si="45">IF((AD204-AC205)&lt;=0.0001,0,(AD204-AC205)*(1+(AD$9/12)))</f>
        <v>0</v>
      </c>
      <c r="AE205" s="47"/>
      <c r="AF205" s="66">
        <f>IF(OR(AND((AG204-$D$993-SUM($C$8:AG$8)+SUMIFS($C205:AC205,$C$11:AC$11,"Payment"))&lt;=0,SUMIFS($C205:AD205,$C$11:AD$11,"Balance")=0,AD205=0),AG$8&gt;=AG204),AG204,
IF(SUMIFS($C205:AD205,$C$11:AD$11,"Balance")=0, $D$993+SUM($B$8:AG$8)-SUMIFS($C205:AC205,$C$11:AC$11,"Payment"),
AG$8))</f>
        <v>0</v>
      </c>
      <c r="AG205" s="66">
        <f t="shared" ref="AG205:AG268" si="46">IF((AG204-AF205)&lt;=0.0001,0,(AG204-AF205)*(1+(AG$9/12)))</f>
        <v>0</v>
      </c>
      <c r="AH205" s="47"/>
      <c r="AI205" s="66">
        <f>IF(OR(AND((AJ204-$D$993-SUM($C$8:AJ$8)+SUMIFS($C205:AF205,$C$11:AF$11,"Payment"))&lt;=0,SUMIFS($C205:AG205,$C$11:AG$11,"Balance")=0,AG205=0),AJ$8&gt;=AJ204),AJ204,
IF(SUMIFS($C205:AG205,$C$11:AG$11,"Balance")=0, $D$993+SUM($B$8:AJ$8)-SUMIFS($C205:AF205,$C$11:AF$11,"Payment"),
AJ$8))</f>
        <v>0</v>
      </c>
      <c r="AJ205" s="66">
        <f t="shared" ref="AJ205:AJ268" si="47">IF((AJ204-AI205)&lt;=0.0001,0,(AJ204-AI205)*(1+(AJ$9/12)))</f>
        <v>0</v>
      </c>
      <c r="AK205" s="67"/>
    </row>
    <row r="206" spans="1:37" s="49" customFormat="1" ht="15.6">
      <c r="A206" s="65">
        <v>195</v>
      </c>
      <c r="B206" s="66">
        <f>IF(OR(AND((C205-$D$993-SUM($C$8:C$8))&lt;=0),C$8&gt;=C205),C205, C$8+$D$993)</f>
        <v>0</v>
      </c>
      <c r="C206" s="66">
        <f t="shared" si="36"/>
        <v>0</v>
      </c>
      <c r="D206" s="67"/>
      <c r="E206" s="66">
        <f>IF(OR(AND((F205-$D$993-SUM($C$8:F$8)+SUMIFS(B206:$C206,B$11:$C$11,"Payment"))&lt;=0,SUMIFS($C206:C206,$C$11:C$11,"Balance")=0,C206=0),F$8&gt;=F205),F205,
IF(SUMIFS($C206:C206,$C$11:C$11,"Balance")=0, $D$993+SUM($B$8:F$8)-SUMIFS(B206:$C206,B$11:$C$11,"Payment"),
F$8))</f>
        <v>0</v>
      </c>
      <c r="F206" s="66">
        <f t="shared" si="37"/>
        <v>0</v>
      </c>
      <c r="G206" s="67"/>
      <c r="H206" s="66">
        <f>IF(OR(AND((I205-$D$993-SUM($C$8:I$8)+SUMIFS($C206:E206,$C$11:E$11,"Payment"))&lt;=0,SUMIFS($C206:F206,$C$11:F$11,"Balance")=0,F206=0),I$8&gt;=I205),I205,
IF(SUMIFS($C206:F206,$C$11:F$11,"Balance")=0, $D$993+SUM($B$8:I$8)-SUMIFS($C206:E206,$C$11:E$11,"Payment"),
I$8))</f>
        <v>0</v>
      </c>
      <c r="I206" s="66">
        <f t="shared" si="38"/>
        <v>0</v>
      </c>
      <c r="J206" s="47"/>
      <c r="K206" s="66">
        <f>IF(OR(AND((L205-$D$993-SUM($C$8:L$8)+SUMIFS($C206:H206,$C$11:H$11,"Payment"))&lt;=0,SUMIFS($C206:I206,$C$11:I$11,"Balance")=0,I206=0),L$8&gt;=L205),L205,
IF(SUMIFS($C206:I206,$C$11:I$11,"Balance")=0, $D$993+SUM($B$8:L$8)-SUMIFS($C206:H206,$C$11:H$11,"Payment"),
L$8))</f>
        <v>0</v>
      </c>
      <c r="L206" s="66">
        <f t="shared" si="39"/>
        <v>0</v>
      </c>
      <c r="M206" s="47"/>
      <c r="N206" s="66">
        <f>IF(OR(AND((O205-$D$993-SUM($C$8:O$8)+SUMIFS($C206:K206,$C$11:K$11,"Payment"))&lt;=0,SUMIFS($C206:L206,$C$11:L$11,"Balance")=0,L206=0),O$8&gt;=O205),O205,
IF(SUMIFS($C206:L206,$C$11:L$11,"Balance")=0, $D$993+SUM($B$8:O$8)-SUMIFS($C206:K206,$C$11:K$11,"Payment"),
O$8))</f>
        <v>0</v>
      </c>
      <c r="O206" s="66">
        <f t="shared" si="40"/>
        <v>0</v>
      </c>
      <c r="P206" s="47"/>
      <c r="Q206" s="66">
        <f>IF(OR(AND((R205-$D$993-SUM($C$8:R$8)+SUMIFS($C206:N206,$C$11:N$11,"Payment"))&lt;=0,SUMIFS($C206:O206,$C$11:O$11,"Balance")=0,O206=0),R$8&gt;=R205),R205,
IF(SUMIFS($C206:O206,$C$11:O$11,"Balance")=0, $D$993+SUM($B$8:R$8)-SUMIFS($C206:N206,$C$11:N$11,"Payment"),
R$8))</f>
        <v>0</v>
      </c>
      <c r="R206" s="66">
        <f t="shared" si="41"/>
        <v>0</v>
      </c>
      <c r="S206" s="47"/>
      <c r="T206" s="66">
        <f>IF(OR(AND((U205-$D$993-SUM($C$8:U$8)+SUMIFS($C206:Q206,$C$11:Q$11,"Payment"))&lt;=0,SUMIFS($C206:R206,$C$11:R$11,"Balance")=0,R206=0),U$8&gt;=U205),U205,
IF(SUMIFS($C206:R206,$C$11:R$11,"Balance")=0, $D$993+SUM($B$8:U$8)-SUMIFS($C206:Q206,$C$11:Q$11,"Payment"),
U$8))</f>
        <v>0</v>
      </c>
      <c r="U206" s="66">
        <f t="shared" si="42"/>
        <v>0</v>
      </c>
      <c r="V206" s="47"/>
      <c r="W206" s="66">
        <f>IF(OR(AND((X205-$D$993-SUM($C$8:X$8)+SUMIFS($C206:T206,$C$11:T$11,"Payment"))&lt;=0,SUMIFS($C206:U206,$C$11:U$11,"Balance")=0,U206=0),X$8&gt;=X205),X205,
IF(SUMIFS($C206:U206,$C$11:U$11,"Balance")=0, $D$993+SUM($B$8:X$8)-SUMIFS($C206:T206,$C$11:T$11,"Payment"),
X$8))</f>
        <v>0</v>
      </c>
      <c r="X206" s="66">
        <f t="shared" si="43"/>
        <v>0</v>
      </c>
      <c r="Y206" s="47"/>
      <c r="Z206" s="66">
        <f>IF(OR(AND((AA205-$D$993-SUM($C$8:AA$8)+SUMIFS($C206:W206,$C$11:W$11,"Payment"))&lt;=0,SUMIFS($C206:X206,$C$11:X$11,"Balance")=0,X206=0),AA$8&gt;=AA205),AA205,
IF(SUMIFS($C206:X206,$C$11:X$11,"Balance")=0, $D$993+SUM($B$8:AA$8)-SUMIFS($C206:W206,$C$11:W$11,"Payment"),
AA$8))</f>
        <v>0</v>
      </c>
      <c r="AA206" s="66">
        <f t="shared" si="44"/>
        <v>0</v>
      </c>
      <c r="AB206" s="47"/>
      <c r="AC206" s="66">
        <f>IF(OR(AND((AD205-$D$993-SUM($C$8:AD$8)+SUMIFS($C206:Z206,$C$11:Z$11,"Payment"))&lt;=0,SUMIFS($C206:AA206,$C$11:AA$11,"Balance")=0,AA206=0),AD$8&gt;=AD205),AD205,
IF(SUMIFS($C206:AA206,$C$11:AA$11,"Balance")=0, $D$993+SUM($B$8:AD$8)-SUMIFS($C206:Z206,$C$11:Z$11,"Payment"),
AD$8))</f>
        <v>0</v>
      </c>
      <c r="AD206" s="66">
        <f t="shared" si="45"/>
        <v>0</v>
      </c>
      <c r="AE206" s="47"/>
      <c r="AF206" s="66">
        <f>IF(OR(AND((AG205-$D$993-SUM($C$8:AG$8)+SUMIFS($C206:AC206,$C$11:AC$11,"Payment"))&lt;=0,SUMIFS($C206:AD206,$C$11:AD$11,"Balance")=0,AD206=0),AG$8&gt;=AG205),AG205,
IF(SUMIFS($C206:AD206,$C$11:AD$11,"Balance")=0, $D$993+SUM($B$8:AG$8)-SUMIFS($C206:AC206,$C$11:AC$11,"Payment"),
AG$8))</f>
        <v>0</v>
      </c>
      <c r="AG206" s="66">
        <f t="shared" si="46"/>
        <v>0</v>
      </c>
      <c r="AH206" s="47"/>
      <c r="AI206" s="66">
        <f>IF(OR(AND((AJ205-$D$993-SUM($C$8:AJ$8)+SUMIFS($C206:AF206,$C$11:AF$11,"Payment"))&lt;=0,SUMIFS($C206:AG206,$C$11:AG$11,"Balance")=0,AG206=0),AJ$8&gt;=AJ205),AJ205,
IF(SUMIFS($C206:AG206,$C$11:AG$11,"Balance")=0, $D$993+SUM($B$8:AJ$8)-SUMIFS($C206:AF206,$C$11:AF$11,"Payment"),
AJ$8))</f>
        <v>0</v>
      </c>
      <c r="AJ206" s="66">
        <f t="shared" si="47"/>
        <v>0</v>
      </c>
      <c r="AK206" s="67"/>
    </row>
    <row r="207" spans="1:37" s="49" customFormat="1" ht="15.6">
      <c r="A207" s="65">
        <v>196</v>
      </c>
      <c r="B207" s="66">
        <f>IF(OR(AND((C206-$D$993-SUM($C$8:C$8))&lt;=0),C$8&gt;=C206),C206, C$8+$D$993)</f>
        <v>0</v>
      </c>
      <c r="C207" s="66">
        <f t="shared" si="36"/>
        <v>0</v>
      </c>
      <c r="D207" s="67"/>
      <c r="E207" s="66">
        <f>IF(OR(AND((F206-$D$993-SUM($C$8:F$8)+SUMIFS(B207:$C207,B$11:$C$11,"Payment"))&lt;=0,SUMIFS($C207:C207,$C$11:C$11,"Balance")=0,C207=0),F$8&gt;=F206),F206,
IF(SUMIFS($C207:C207,$C$11:C$11,"Balance")=0, $D$993+SUM($B$8:F$8)-SUMIFS(B207:$C207,B$11:$C$11,"Payment"),
F$8))</f>
        <v>0</v>
      </c>
      <c r="F207" s="66">
        <f t="shared" si="37"/>
        <v>0</v>
      </c>
      <c r="G207" s="67"/>
      <c r="H207" s="66">
        <f>IF(OR(AND((I206-$D$993-SUM($C$8:I$8)+SUMIFS($C207:E207,$C$11:E$11,"Payment"))&lt;=0,SUMIFS($C207:F207,$C$11:F$11,"Balance")=0,F207=0),I$8&gt;=I206),I206,
IF(SUMIFS($C207:F207,$C$11:F$11,"Balance")=0, $D$993+SUM($B$8:I$8)-SUMIFS($C207:E207,$C$11:E$11,"Payment"),
I$8))</f>
        <v>0</v>
      </c>
      <c r="I207" s="66">
        <f t="shared" si="38"/>
        <v>0</v>
      </c>
      <c r="J207" s="47"/>
      <c r="K207" s="66">
        <f>IF(OR(AND((L206-$D$993-SUM($C$8:L$8)+SUMIFS($C207:H207,$C$11:H$11,"Payment"))&lt;=0,SUMIFS($C207:I207,$C$11:I$11,"Balance")=0,I207=0),L$8&gt;=L206),L206,
IF(SUMIFS($C207:I207,$C$11:I$11,"Balance")=0, $D$993+SUM($B$8:L$8)-SUMIFS($C207:H207,$C$11:H$11,"Payment"),
L$8))</f>
        <v>0</v>
      </c>
      <c r="L207" s="66">
        <f t="shared" si="39"/>
        <v>0</v>
      </c>
      <c r="M207" s="47"/>
      <c r="N207" s="66">
        <f>IF(OR(AND((O206-$D$993-SUM($C$8:O$8)+SUMIFS($C207:K207,$C$11:K$11,"Payment"))&lt;=0,SUMIFS($C207:L207,$C$11:L$11,"Balance")=0,L207=0),O$8&gt;=O206),O206,
IF(SUMIFS($C207:L207,$C$11:L$11,"Balance")=0, $D$993+SUM($B$8:O$8)-SUMIFS($C207:K207,$C$11:K$11,"Payment"),
O$8))</f>
        <v>0</v>
      </c>
      <c r="O207" s="66">
        <f t="shared" si="40"/>
        <v>0</v>
      </c>
      <c r="P207" s="47"/>
      <c r="Q207" s="66">
        <f>IF(OR(AND((R206-$D$993-SUM($C$8:R$8)+SUMIFS($C207:N207,$C$11:N$11,"Payment"))&lt;=0,SUMIFS($C207:O207,$C$11:O$11,"Balance")=0,O207=0),R$8&gt;=R206),R206,
IF(SUMIFS($C207:O207,$C$11:O$11,"Balance")=0, $D$993+SUM($B$8:R$8)-SUMIFS($C207:N207,$C$11:N$11,"Payment"),
R$8))</f>
        <v>0</v>
      </c>
      <c r="R207" s="66">
        <f t="shared" si="41"/>
        <v>0</v>
      </c>
      <c r="S207" s="47"/>
      <c r="T207" s="66">
        <f>IF(OR(AND((U206-$D$993-SUM($C$8:U$8)+SUMIFS($C207:Q207,$C$11:Q$11,"Payment"))&lt;=0,SUMIFS($C207:R207,$C$11:R$11,"Balance")=0,R207=0),U$8&gt;=U206),U206,
IF(SUMIFS($C207:R207,$C$11:R$11,"Balance")=0, $D$993+SUM($B$8:U$8)-SUMIFS($C207:Q207,$C$11:Q$11,"Payment"),
U$8))</f>
        <v>0</v>
      </c>
      <c r="U207" s="66">
        <f t="shared" si="42"/>
        <v>0</v>
      </c>
      <c r="V207" s="47"/>
      <c r="W207" s="66">
        <f>IF(OR(AND((X206-$D$993-SUM($C$8:X$8)+SUMIFS($C207:T207,$C$11:T$11,"Payment"))&lt;=0,SUMIFS($C207:U207,$C$11:U$11,"Balance")=0,U207=0),X$8&gt;=X206),X206,
IF(SUMIFS($C207:U207,$C$11:U$11,"Balance")=0, $D$993+SUM($B$8:X$8)-SUMIFS($C207:T207,$C$11:T$11,"Payment"),
X$8))</f>
        <v>0</v>
      </c>
      <c r="X207" s="66">
        <f t="shared" si="43"/>
        <v>0</v>
      </c>
      <c r="Y207" s="47"/>
      <c r="Z207" s="66">
        <f>IF(OR(AND((AA206-$D$993-SUM($C$8:AA$8)+SUMIFS($C207:W207,$C$11:W$11,"Payment"))&lt;=0,SUMIFS($C207:X207,$C$11:X$11,"Balance")=0,X207=0),AA$8&gt;=AA206),AA206,
IF(SUMIFS($C207:X207,$C$11:X$11,"Balance")=0, $D$993+SUM($B$8:AA$8)-SUMIFS($C207:W207,$C$11:W$11,"Payment"),
AA$8))</f>
        <v>0</v>
      </c>
      <c r="AA207" s="66">
        <f t="shared" si="44"/>
        <v>0</v>
      </c>
      <c r="AB207" s="47"/>
      <c r="AC207" s="66">
        <f>IF(OR(AND((AD206-$D$993-SUM($C$8:AD$8)+SUMIFS($C207:Z207,$C$11:Z$11,"Payment"))&lt;=0,SUMIFS($C207:AA207,$C$11:AA$11,"Balance")=0,AA207=0),AD$8&gt;=AD206),AD206,
IF(SUMIFS($C207:AA207,$C$11:AA$11,"Balance")=0, $D$993+SUM($B$8:AD$8)-SUMIFS($C207:Z207,$C$11:Z$11,"Payment"),
AD$8))</f>
        <v>0</v>
      </c>
      <c r="AD207" s="66">
        <f t="shared" si="45"/>
        <v>0</v>
      </c>
      <c r="AE207" s="47"/>
      <c r="AF207" s="66">
        <f>IF(OR(AND((AG206-$D$993-SUM($C$8:AG$8)+SUMIFS($C207:AC207,$C$11:AC$11,"Payment"))&lt;=0,SUMIFS($C207:AD207,$C$11:AD$11,"Balance")=0,AD207=0),AG$8&gt;=AG206),AG206,
IF(SUMIFS($C207:AD207,$C$11:AD$11,"Balance")=0, $D$993+SUM($B$8:AG$8)-SUMIFS($C207:AC207,$C$11:AC$11,"Payment"),
AG$8))</f>
        <v>0</v>
      </c>
      <c r="AG207" s="66">
        <f t="shared" si="46"/>
        <v>0</v>
      </c>
      <c r="AH207" s="47"/>
      <c r="AI207" s="66">
        <f>IF(OR(AND((AJ206-$D$993-SUM($C$8:AJ$8)+SUMIFS($C207:AF207,$C$11:AF$11,"Payment"))&lt;=0,SUMIFS($C207:AG207,$C$11:AG$11,"Balance")=0,AG207=0),AJ$8&gt;=AJ206),AJ206,
IF(SUMIFS($C207:AG207,$C$11:AG$11,"Balance")=0, $D$993+SUM($B$8:AJ$8)-SUMIFS($C207:AF207,$C$11:AF$11,"Payment"),
AJ$8))</f>
        <v>0</v>
      </c>
      <c r="AJ207" s="66">
        <f t="shared" si="47"/>
        <v>0</v>
      </c>
      <c r="AK207" s="67"/>
    </row>
    <row r="208" spans="1:37" s="49" customFormat="1" ht="15.6">
      <c r="A208" s="65">
        <v>197</v>
      </c>
      <c r="B208" s="66">
        <f>IF(OR(AND((C207-$D$993-SUM($C$8:C$8))&lt;=0),C$8&gt;=C207),C207, C$8+$D$993)</f>
        <v>0</v>
      </c>
      <c r="C208" s="66">
        <f t="shared" si="36"/>
        <v>0</v>
      </c>
      <c r="D208" s="67"/>
      <c r="E208" s="66">
        <f>IF(OR(AND((F207-$D$993-SUM($C$8:F$8)+SUMIFS(B208:$C208,B$11:$C$11,"Payment"))&lt;=0,SUMIFS($C208:C208,$C$11:C$11,"Balance")=0,C208=0),F$8&gt;=F207),F207,
IF(SUMIFS($C208:C208,$C$11:C$11,"Balance")=0, $D$993+SUM($B$8:F$8)-SUMIFS(B208:$C208,B$11:$C$11,"Payment"),
F$8))</f>
        <v>0</v>
      </c>
      <c r="F208" s="66">
        <f t="shared" si="37"/>
        <v>0</v>
      </c>
      <c r="G208" s="67"/>
      <c r="H208" s="66">
        <f>IF(OR(AND((I207-$D$993-SUM($C$8:I$8)+SUMIFS($C208:E208,$C$11:E$11,"Payment"))&lt;=0,SUMIFS($C208:F208,$C$11:F$11,"Balance")=0,F208=0),I$8&gt;=I207),I207,
IF(SUMIFS($C208:F208,$C$11:F$11,"Balance")=0, $D$993+SUM($B$8:I$8)-SUMIFS($C208:E208,$C$11:E$11,"Payment"),
I$8))</f>
        <v>0</v>
      </c>
      <c r="I208" s="66">
        <f t="shared" si="38"/>
        <v>0</v>
      </c>
      <c r="J208" s="47"/>
      <c r="K208" s="66">
        <f>IF(OR(AND((L207-$D$993-SUM($C$8:L$8)+SUMIFS($C208:H208,$C$11:H$11,"Payment"))&lt;=0,SUMIFS($C208:I208,$C$11:I$11,"Balance")=0,I208=0),L$8&gt;=L207),L207,
IF(SUMIFS($C208:I208,$C$11:I$11,"Balance")=0, $D$993+SUM($B$8:L$8)-SUMIFS($C208:H208,$C$11:H$11,"Payment"),
L$8))</f>
        <v>0</v>
      </c>
      <c r="L208" s="66">
        <f t="shared" si="39"/>
        <v>0</v>
      </c>
      <c r="M208" s="47"/>
      <c r="N208" s="66">
        <f>IF(OR(AND((O207-$D$993-SUM($C$8:O$8)+SUMIFS($C208:K208,$C$11:K$11,"Payment"))&lt;=0,SUMIFS($C208:L208,$C$11:L$11,"Balance")=0,L208=0),O$8&gt;=O207),O207,
IF(SUMIFS($C208:L208,$C$11:L$11,"Balance")=0, $D$993+SUM($B$8:O$8)-SUMIFS($C208:K208,$C$11:K$11,"Payment"),
O$8))</f>
        <v>0</v>
      </c>
      <c r="O208" s="66">
        <f t="shared" si="40"/>
        <v>0</v>
      </c>
      <c r="P208" s="47"/>
      <c r="Q208" s="66">
        <f>IF(OR(AND((R207-$D$993-SUM($C$8:R$8)+SUMIFS($C208:N208,$C$11:N$11,"Payment"))&lt;=0,SUMIFS($C208:O208,$C$11:O$11,"Balance")=0,O208=0),R$8&gt;=R207),R207,
IF(SUMIFS($C208:O208,$C$11:O$11,"Balance")=0, $D$993+SUM($B$8:R$8)-SUMIFS($C208:N208,$C$11:N$11,"Payment"),
R$8))</f>
        <v>0</v>
      </c>
      <c r="R208" s="66">
        <f t="shared" si="41"/>
        <v>0</v>
      </c>
      <c r="S208" s="47"/>
      <c r="T208" s="66">
        <f>IF(OR(AND((U207-$D$993-SUM($C$8:U$8)+SUMIFS($C208:Q208,$C$11:Q$11,"Payment"))&lt;=0,SUMIFS($C208:R208,$C$11:R$11,"Balance")=0,R208=0),U$8&gt;=U207),U207,
IF(SUMIFS($C208:R208,$C$11:R$11,"Balance")=0, $D$993+SUM($B$8:U$8)-SUMIFS($C208:Q208,$C$11:Q$11,"Payment"),
U$8))</f>
        <v>0</v>
      </c>
      <c r="U208" s="66">
        <f t="shared" si="42"/>
        <v>0</v>
      </c>
      <c r="V208" s="47"/>
      <c r="W208" s="66">
        <f>IF(OR(AND((X207-$D$993-SUM($C$8:X$8)+SUMIFS($C208:T208,$C$11:T$11,"Payment"))&lt;=0,SUMIFS($C208:U208,$C$11:U$11,"Balance")=0,U208=0),X$8&gt;=X207),X207,
IF(SUMIFS($C208:U208,$C$11:U$11,"Balance")=0, $D$993+SUM($B$8:X$8)-SUMIFS($C208:T208,$C$11:T$11,"Payment"),
X$8))</f>
        <v>0</v>
      </c>
      <c r="X208" s="66">
        <f t="shared" si="43"/>
        <v>0</v>
      </c>
      <c r="Y208" s="47"/>
      <c r="Z208" s="66">
        <f>IF(OR(AND((AA207-$D$993-SUM($C$8:AA$8)+SUMIFS($C208:W208,$C$11:W$11,"Payment"))&lt;=0,SUMIFS($C208:X208,$C$11:X$11,"Balance")=0,X208=0),AA$8&gt;=AA207),AA207,
IF(SUMIFS($C208:X208,$C$11:X$11,"Balance")=0, $D$993+SUM($B$8:AA$8)-SUMIFS($C208:W208,$C$11:W$11,"Payment"),
AA$8))</f>
        <v>0</v>
      </c>
      <c r="AA208" s="66">
        <f t="shared" si="44"/>
        <v>0</v>
      </c>
      <c r="AB208" s="47"/>
      <c r="AC208" s="66">
        <f>IF(OR(AND((AD207-$D$993-SUM($C$8:AD$8)+SUMIFS($C208:Z208,$C$11:Z$11,"Payment"))&lt;=0,SUMIFS($C208:AA208,$C$11:AA$11,"Balance")=0,AA208=0),AD$8&gt;=AD207),AD207,
IF(SUMIFS($C208:AA208,$C$11:AA$11,"Balance")=0, $D$993+SUM($B$8:AD$8)-SUMIFS($C208:Z208,$C$11:Z$11,"Payment"),
AD$8))</f>
        <v>0</v>
      </c>
      <c r="AD208" s="66">
        <f t="shared" si="45"/>
        <v>0</v>
      </c>
      <c r="AE208" s="47"/>
      <c r="AF208" s="66">
        <f>IF(OR(AND((AG207-$D$993-SUM($C$8:AG$8)+SUMIFS($C208:AC208,$C$11:AC$11,"Payment"))&lt;=0,SUMIFS($C208:AD208,$C$11:AD$11,"Balance")=0,AD208=0),AG$8&gt;=AG207),AG207,
IF(SUMIFS($C208:AD208,$C$11:AD$11,"Balance")=0, $D$993+SUM($B$8:AG$8)-SUMIFS($C208:AC208,$C$11:AC$11,"Payment"),
AG$8))</f>
        <v>0</v>
      </c>
      <c r="AG208" s="66">
        <f t="shared" si="46"/>
        <v>0</v>
      </c>
      <c r="AH208" s="47"/>
      <c r="AI208" s="66">
        <f>IF(OR(AND((AJ207-$D$993-SUM($C$8:AJ$8)+SUMIFS($C208:AF208,$C$11:AF$11,"Payment"))&lt;=0,SUMIFS($C208:AG208,$C$11:AG$11,"Balance")=0,AG208=0),AJ$8&gt;=AJ207),AJ207,
IF(SUMIFS($C208:AG208,$C$11:AG$11,"Balance")=0, $D$993+SUM($B$8:AJ$8)-SUMIFS($C208:AF208,$C$11:AF$11,"Payment"),
AJ$8))</f>
        <v>0</v>
      </c>
      <c r="AJ208" s="66">
        <f t="shared" si="47"/>
        <v>0</v>
      </c>
      <c r="AK208" s="67"/>
    </row>
    <row r="209" spans="1:37" s="49" customFormat="1" ht="15.6">
      <c r="A209" s="65">
        <v>198</v>
      </c>
      <c r="B209" s="66">
        <f>IF(OR(AND((C208-$D$993-SUM($C$8:C$8))&lt;=0),C$8&gt;=C208),C208, C$8+$D$993)</f>
        <v>0</v>
      </c>
      <c r="C209" s="66">
        <f t="shared" si="36"/>
        <v>0</v>
      </c>
      <c r="D209" s="67"/>
      <c r="E209" s="66">
        <f>IF(OR(AND((F208-$D$993-SUM($C$8:F$8)+SUMIFS(B209:$C209,B$11:$C$11,"Payment"))&lt;=0,SUMIFS($C209:C209,$C$11:C$11,"Balance")=0,C209=0),F$8&gt;=F208),F208,
IF(SUMIFS($C209:C209,$C$11:C$11,"Balance")=0, $D$993+SUM($B$8:F$8)-SUMIFS(B209:$C209,B$11:$C$11,"Payment"),
F$8))</f>
        <v>0</v>
      </c>
      <c r="F209" s="66">
        <f t="shared" si="37"/>
        <v>0</v>
      </c>
      <c r="G209" s="67"/>
      <c r="H209" s="66">
        <f>IF(OR(AND((I208-$D$993-SUM($C$8:I$8)+SUMIFS($C209:E209,$C$11:E$11,"Payment"))&lt;=0,SUMIFS($C209:F209,$C$11:F$11,"Balance")=0,F209=0),I$8&gt;=I208),I208,
IF(SUMIFS($C209:F209,$C$11:F$11,"Balance")=0, $D$993+SUM($B$8:I$8)-SUMIFS($C209:E209,$C$11:E$11,"Payment"),
I$8))</f>
        <v>0</v>
      </c>
      <c r="I209" s="66">
        <f t="shared" si="38"/>
        <v>0</v>
      </c>
      <c r="J209" s="47"/>
      <c r="K209" s="66">
        <f>IF(OR(AND((L208-$D$993-SUM($C$8:L$8)+SUMIFS($C209:H209,$C$11:H$11,"Payment"))&lt;=0,SUMIFS($C209:I209,$C$11:I$11,"Balance")=0,I209=0),L$8&gt;=L208),L208,
IF(SUMIFS($C209:I209,$C$11:I$11,"Balance")=0, $D$993+SUM($B$8:L$8)-SUMIFS($C209:H209,$C$11:H$11,"Payment"),
L$8))</f>
        <v>0</v>
      </c>
      <c r="L209" s="66">
        <f t="shared" si="39"/>
        <v>0</v>
      </c>
      <c r="M209" s="47"/>
      <c r="N209" s="66">
        <f>IF(OR(AND((O208-$D$993-SUM($C$8:O$8)+SUMIFS($C209:K209,$C$11:K$11,"Payment"))&lt;=0,SUMIFS($C209:L209,$C$11:L$11,"Balance")=0,L209=0),O$8&gt;=O208),O208,
IF(SUMIFS($C209:L209,$C$11:L$11,"Balance")=0, $D$993+SUM($B$8:O$8)-SUMIFS($C209:K209,$C$11:K$11,"Payment"),
O$8))</f>
        <v>0</v>
      </c>
      <c r="O209" s="66">
        <f t="shared" si="40"/>
        <v>0</v>
      </c>
      <c r="P209" s="47"/>
      <c r="Q209" s="66">
        <f>IF(OR(AND((R208-$D$993-SUM($C$8:R$8)+SUMIFS($C209:N209,$C$11:N$11,"Payment"))&lt;=0,SUMIFS($C209:O209,$C$11:O$11,"Balance")=0,O209=0),R$8&gt;=R208),R208,
IF(SUMIFS($C209:O209,$C$11:O$11,"Balance")=0, $D$993+SUM($B$8:R$8)-SUMIFS($C209:N209,$C$11:N$11,"Payment"),
R$8))</f>
        <v>0</v>
      </c>
      <c r="R209" s="66">
        <f t="shared" si="41"/>
        <v>0</v>
      </c>
      <c r="S209" s="47"/>
      <c r="T209" s="66">
        <f>IF(OR(AND((U208-$D$993-SUM($C$8:U$8)+SUMIFS($C209:Q209,$C$11:Q$11,"Payment"))&lt;=0,SUMIFS($C209:R209,$C$11:R$11,"Balance")=0,R209=0),U$8&gt;=U208),U208,
IF(SUMIFS($C209:R209,$C$11:R$11,"Balance")=0, $D$993+SUM($B$8:U$8)-SUMIFS($C209:Q209,$C$11:Q$11,"Payment"),
U$8))</f>
        <v>0</v>
      </c>
      <c r="U209" s="66">
        <f t="shared" si="42"/>
        <v>0</v>
      </c>
      <c r="V209" s="47"/>
      <c r="W209" s="66">
        <f>IF(OR(AND((X208-$D$993-SUM($C$8:X$8)+SUMIFS($C209:T209,$C$11:T$11,"Payment"))&lt;=0,SUMIFS($C209:U209,$C$11:U$11,"Balance")=0,U209=0),X$8&gt;=X208),X208,
IF(SUMIFS($C209:U209,$C$11:U$11,"Balance")=0, $D$993+SUM($B$8:X$8)-SUMIFS($C209:T209,$C$11:T$11,"Payment"),
X$8))</f>
        <v>0</v>
      </c>
      <c r="X209" s="66">
        <f t="shared" si="43"/>
        <v>0</v>
      </c>
      <c r="Y209" s="47"/>
      <c r="Z209" s="66">
        <f>IF(OR(AND((AA208-$D$993-SUM($C$8:AA$8)+SUMIFS($C209:W209,$C$11:W$11,"Payment"))&lt;=0,SUMIFS($C209:X209,$C$11:X$11,"Balance")=0,X209=0),AA$8&gt;=AA208),AA208,
IF(SUMIFS($C209:X209,$C$11:X$11,"Balance")=0, $D$993+SUM($B$8:AA$8)-SUMIFS($C209:W209,$C$11:W$11,"Payment"),
AA$8))</f>
        <v>0</v>
      </c>
      <c r="AA209" s="66">
        <f t="shared" si="44"/>
        <v>0</v>
      </c>
      <c r="AB209" s="47"/>
      <c r="AC209" s="66">
        <f>IF(OR(AND((AD208-$D$993-SUM($C$8:AD$8)+SUMIFS($C209:Z209,$C$11:Z$11,"Payment"))&lt;=0,SUMIFS($C209:AA209,$C$11:AA$11,"Balance")=0,AA209=0),AD$8&gt;=AD208),AD208,
IF(SUMIFS($C209:AA209,$C$11:AA$11,"Balance")=0, $D$993+SUM($B$8:AD$8)-SUMIFS($C209:Z209,$C$11:Z$11,"Payment"),
AD$8))</f>
        <v>0</v>
      </c>
      <c r="AD209" s="66">
        <f t="shared" si="45"/>
        <v>0</v>
      </c>
      <c r="AE209" s="47"/>
      <c r="AF209" s="66">
        <f>IF(OR(AND((AG208-$D$993-SUM($C$8:AG$8)+SUMIFS($C209:AC209,$C$11:AC$11,"Payment"))&lt;=0,SUMIFS($C209:AD209,$C$11:AD$11,"Balance")=0,AD209=0),AG$8&gt;=AG208),AG208,
IF(SUMIFS($C209:AD209,$C$11:AD$11,"Balance")=0, $D$993+SUM($B$8:AG$8)-SUMIFS($C209:AC209,$C$11:AC$11,"Payment"),
AG$8))</f>
        <v>0</v>
      </c>
      <c r="AG209" s="66">
        <f t="shared" si="46"/>
        <v>0</v>
      </c>
      <c r="AH209" s="47"/>
      <c r="AI209" s="66">
        <f>IF(OR(AND((AJ208-$D$993-SUM($C$8:AJ$8)+SUMIFS($C209:AF209,$C$11:AF$11,"Payment"))&lt;=0,SUMIFS($C209:AG209,$C$11:AG$11,"Balance")=0,AG209=0),AJ$8&gt;=AJ208),AJ208,
IF(SUMIFS($C209:AG209,$C$11:AG$11,"Balance")=0, $D$993+SUM($B$8:AJ$8)-SUMIFS($C209:AF209,$C$11:AF$11,"Payment"),
AJ$8))</f>
        <v>0</v>
      </c>
      <c r="AJ209" s="66">
        <f t="shared" si="47"/>
        <v>0</v>
      </c>
      <c r="AK209" s="67"/>
    </row>
    <row r="210" spans="1:37" s="49" customFormat="1" ht="15.6">
      <c r="A210" s="65">
        <v>199</v>
      </c>
      <c r="B210" s="66">
        <f>IF(OR(AND((C209-$D$993-SUM($C$8:C$8))&lt;=0),C$8&gt;=C209),C209, C$8+$D$993)</f>
        <v>0</v>
      </c>
      <c r="C210" s="66">
        <f t="shared" si="36"/>
        <v>0</v>
      </c>
      <c r="D210" s="67"/>
      <c r="E210" s="66">
        <f>IF(OR(AND((F209-$D$993-SUM($C$8:F$8)+SUMIFS(B210:$C210,B$11:$C$11,"Payment"))&lt;=0,SUMIFS($C210:C210,$C$11:C$11,"Balance")=0,C210=0),F$8&gt;=F209),F209,
IF(SUMIFS($C210:C210,$C$11:C$11,"Balance")=0, $D$993+SUM($B$8:F$8)-SUMIFS(B210:$C210,B$11:$C$11,"Payment"),
F$8))</f>
        <v>0</v>
      </c>
      <c r="F210" s="66">
        <f t="shared" si="37"/>
        <v>0</v>
      </c>
      <c r="G210" s="67"/>
      <c r="H210" s="66">
        <f>IF(OR(AND((I209-$D$993-SUM($C$8:I$8)+SUMIFS($C210:E210,$C$11:E$11,"Payment"))&lt;=0,SUMIFS($C210:F210,$C$11:F$11,"Balance")=0,F210=0),I$8&gt;=I209),I209,
IF(SUMIFS($C210:F210,$C$11:F$11,"Balance")=0, $D$993+SUM($B$8:I$8)-SUMIFS($C210:E210,$C$11:E$11,"Payment"),
I$8))</f>
        <v>0</v>
      </c>
      <c r="I210" s="66">
        <f t="shared" si="38"/>
        <v>0</v>
      </c>
      <c r="J210" s="47"/>
      <c r="K210" s="66">
        <f>IF(OR(AND((L209-$D$993-SUM($C$8:L$8)+SUMIFS($C210:H210,$C$11:H$11,"Payment"))&lt;=0,SUMIFS($C210:I210,$C$11:I$11,"Balance")=0,I210=0),L$8&gt;=L209),L209,
IF(SUMIFS($C210:I210,$C$11:I$11,"Balance")=0, $D$993+SUM($B$8:L$8)-SUMIFS($C210:H210,$C$11:H$11,"Payment"),
L$8))</f>
        <v>0</v>
      </c>
      <c r="L210" s="66">
        <f t="shared" si="39"/>
        <v>0</v>
      </c>
      <c r="M210" s="47"/>
      <c r="N210" s="66">
        <f>IF(OR(AND((O209-$D$993-SUM($C$8:O$8)+SUMIFS($C210:K210,$C$11:K$11,"Payment"))&lt;=0,SUMIFS($C210:L210,$C$11:L$11,"Balance")=0,L210=0),O$8&gt;=O209),O209,
IF(SUMIFS($C210:L210,$C$11:L$11,"Balance")=0, $D$993+SUM($B$8:O$8)-SUMIFS($C210:K210,$C$11:K$11,"Payment"),
O$8))</f>
        <v>0</v>
      </c>
      <c r="O210" s="66">
        <f t="shared" si="40"/>
        <v>0</v>
      </c>
      <c r="P210" s="47"/>
      <c r="Q210" s="66">
        <f>IF(OR(AND((R209-$D$993-SUM($C$8:R$8)+SUMIFS($C210:N210,$C$11:N$11,"Payment"))&lt;=0,SUMIFS($C210:O210,$C$11:O$11,"Balance")=0,O210=0),R$8&gt;=R209),R209,
IF(SUMIFS($C210:O210,$C$11:O$11,"Balance")=0, $D$993+SUM($B$8:R$8)-SUMIFS($C210:N210,$C$11:N$11,"Payment"),
R$8))</f>
        <v>0</v>
      </c>
      <c r="R210" s="66">
        <f t="shared" si="41"/>
        <v>0</v>
      </c>
      <c r="S210" s="47"/>
      <c r="T210" s="66">
        <f>IF(OR(AND((U209-$D$993-SUM($C$8:U$8)+SUMIFS($C210:Q210,$C$11:Q$11,"Payment"))&lt;=0,SUMIFS($C210:R210,$C$11:R$11,"Balance")=0,R210=0),U$8&gt;=U209),U209,
IF(SUMIFS($C210:R210,$C$11:R$11,"Balance")=0, $D$993+SUM($B$8:U$8)-SUMIFS($C210:Q210,$C$11:Q$11,"Payment"),
U$8))</f>
        <v>0</v>
      </c>
      <c r="U210" s="66">
        <f t="shared" si="42"/>
        <v>0</v>
      </c>
      <c r="V210" s="47"/>
      <c r="W210" s="66">
        <f>IF(OR(AND((X209-$D$993-SUM($C$8:X$8)+SUMIFS($C210:T210,$C$11:T$11,"Payment"))&lt;=0,SUMIFS($C210:U210,$C$11:U$11,"Balance")=0,U210=0),X$8&gt;=X209),X209,
IF(SUMIFS($C210:U210,$C$11:U$11,"Balance")=0, $D$993+SUM($B$8:X$8)-SUMIFS($C210:T210,$C$11:T$11,"Payment"),
X$8))</f>
        <v>0</v>
      </c>
      <c r="X210" s="66">
        <f t="shared" si="43"/>
        <v>0</v>
      </c>
      <c r="Y210" s="47"/>
      <c r="Z210" s="66">
        <f>IF(OR(AND((AA209-$D$993-SUM($C$8:AA$8)+SUMIFS($C210:W210,$C$11:W$11,"Payment"))&lt;=0,SUMIFS($C210:X210,$C$11:X$11,"Balance")=0,X210=0),AA$8&gt;=AA209),AA209,
IF(SUMIFS($C210:X210,$C$11:X$11,"Balance")=0, $D$993+SUM($B$8:AA$8)-SUMIFS($C210:W210,$C$11:W$11,"Payment"),
AA$8))</f>
        <v>0</v>
      </c>
      <c r="AA210" s="66">
        <f t="shared" si="44"/>
        <v>0</v>
      </c>
      <c r="AB210" s="47"/>
      <c r="AC210" s="66">
        <f>IF(OR(AND((AD209-$D$993-SUM($C$8:AD$8)+SUMIFS($C210:Z210,$C$11:Z$11,"Payment"))&lt;=0,SUMIFS($C210:AA210,$C$11:AA$11,"Balance")=0,AA210=0),AD$8&gt;=AD209),AD209,
IF(SUMIFS($C210:AA210,$C$11:AA$11,"Balance")=0, $D$993+SUM($B$8:AD$8)-SUMIFS($C210:Z210,$C$11:Z$11,"Payment"),
AD$8))</f>
        <v>0</v>
      </c>
      <c r="AD210" s="66">
        <f t="shared" si="45"/>
        <v>0</v>
      </c>
      <c r="AE210" s="47"/>
      <c r="AF210" s="66">
        <f>IF(OR(AND((AG209-$D$993-SUM($C$8:AG$8)+SUMIFS($C210:AC210,$C$11:AC$11,"Payment"))&lt;=0,SUMIFS($C210:AD210,$C$11:AD$11,"Balance")=0,AD210=0),AG$8&gt;=AG209),AG209,
IF(SUMIFS($C210:AD210,$C$11:AD$11,"Balance")=0, $D$993+SUM($B$8:AG$8)-SUMIFS($C210:AC210,$C$11:AC$11,"Payment"),
AG$8))</f>
        <v>0</v>
      </c>
      <c r="AG210" s="66">
        <f t="shared" si="46"/>
        <v>0</v>
      </c>
      <c r="AH210" s="47"/>
      <c r="AI210" s="66">
        <f>IF(OR(AND((AJ209-$D$993-SUM($C$8:AJ$8)+SUMIFS($C210:AF210,$C$11:AF$11,"Payment"))&lt;=0,SUMIFS($C210:AG210,$C$11:AG$11,"Balance")=0,AG210=0),AJ$8&gt;=AJ209),AJ209,
IF(SUMIFS($C210:AG210,$C$11:AG$11,"Balance")=0, $D$993+SUM($B$8:AJ$8)-SUMIFS($C210:AF210,$C$11:AF$11,"Payment"),
AJ$8))</f>
        <v>0</v>
      </c>
      <c r="AJ210" s="66">
        <f t="shared" si="47"/>
        <v>0</v>
      </c>
      <c r="AK210" s="67"/>
    </row>
    <row r="211" spans="1:37" s="49" customFormat="1" ht="15.6">
      <c r="A211" s="65">
        <v>200</v>
      </c>
      <c r="B211" s="66">
        <f>IF(OR(AND((C210-$D$993-SUM($C$8:C$8))&lt;=0),C$8&gt;=C210),C210, C$8+$D$993)</f>
        <v>0</v>
      </c>
      <c r="C211" s="66">
        <f t="shared" si="36"/>
        <v>0</v>
      </c>
      <c r="D211" s="67"/>
      <c r="E211" s="66">
        <f>IF(OR(AND((F210-$D$993-SUM($C$8:F$8)+SUMIFS(B211:$C211,B$11:$C$11,"Payment"))&lt;=0,SUMIFS($C211:C211,$C$11:C$11,"Balance")=0,C211=0),F$8&gt;=F210),F210,
IF(SUMIFS($C211:C211,$C$11:C$11,"Balance")=0, $D$993+SUM($B$8:F$8)-SUMIFS(B211:$C211,B$11:$C$11,"Payment"),
F$8))</f>
        <v>0</v>
      </c>
      <c r="F211" s="66">
        <f t="shared" si="37"/>
        <v>0</v>
      </c>
      <c r="G211" s="67"/>
      <c r="H211" s="66">
        <f>IF(OR(AND((I210-$D$993-SUM($C$8:I$8)+SUMIFS($C211:E211,$C$11:E$11,"Payment"))&lt;=0,SUMIFS($C211:F211,$C$11:F$11,"Balance")=0,F211=0),I$8&gt;=I210),I210,
IF(SUMIFS($C211:F211,$C$11:F$11,"Balance")=0, $D$993+SUM($B$8:I$8)-SUMIFS($C211:E211,$C$11:E$11,"Payment"),
I$8))</f>
        <v>0</v>
      </c>
      <c r="I211" s="66">
        <f t="shared" si="38"/>
        <v>0</v>
      </c>
      <c r="J211" s="47"/>
      <c r="K211" s="66">
        <f>IF(OR(AND((L210-$D$993-SUM($C$8:L$8)+SUMIFS($C211:H211,$C$11:H$11,"Payment"))&lt;=0,SUMIFS($C211:I211,$C$11:I$11,"Balance")=0,I211=0),L$8&gt;=L210),L210,
IF(SUMIFS($C211:I211,$C$11:I$11,"Balance")=0, $D$993+SUM($B$8:L$8)-SUMIFS($C211:H211,$C$11:H$11,"Payment"),
L$8))</f>
        <v>0</v>
      </c>
      <c r="L211" s="66">
        <f t="shared" si="39"/>
        <v>0</v>
      </c>
      <c r="M211" s="47"/>
      <c r="N211" s="66">
        <f>IF(OR(AND((O210-$D$993-SUM($C$8:O$8)+SUMIFS($C211:K211,$C$11:K$11,"Payment"))&lt;=0,SUMIFS($C211:L211,$C$11:L$11,"Balance")=0,L211=0),O$8&gt;=O210),O210,
IF(SUMIFS($C211:L211,$C$11:L$11,"Balance")=0, $D$993+SUM($B$8:O$8)-SUMIFS($C211:K211,$C$11:K$11,"Payment"),
O$8))</f>
        <v>0</v>
      </c>
      <c r="O211" s="66">
        <f t="shared" si="40"/>
        <v>0</v>
      </c>
      <c r="P211" s="47"/>
      <c r="Q211" s="66">
        <f>IF(OR(AND((R210-$D$993-SUM($C$8:R$8)+SUMIFS($C211:N211,$C$11:N$11,"Payment"))&lt;=0,SUMIFS($C211:O211,$C$11:O$11,"Balance")=0,O211=0),R$8&gt;=R210),R210,
IF(SUMIFS($C211:O211,$C$11:O$11,"Balance")=0, $D$993+SUM($B$8:R$8)-SUMIFS($C211:N211,$C$11:N$11,"Payment"),
R$8))</f>
        <v>0</v>
      </c>
      <c r="R211" s="66">
        <f t="shared" si="41"/>
        <v>0</v>
      </c>
      <c r="S211" s="47"/>
      <c r="T211" s="66">
        <f>IF(OR(AND((U210-$D$993-SUM($C$8:U$8)+SUMIFS($C211:Q211,$C$11:Q$11,"Payment"))&lt;=0,SUMIFS($C211:R211,$C$11:R$11,"Balance")=0,R211=0),U$8&gt;=U210),U210,
IF(SUMIFS($C211:R211,$C$11:R$11,"Balance")=0, $D$993+SUM($B$8:U$8)-SUMIFS($C211:Q211,$C$11:Q$11,"Payment"),
U$8))</f>
        <v>0</v>
      </c>
      <c r="U211" s="66">
        <f t="shared" si="42"/>
        <v>0</v>
      </c>
      <c r="V211" s="47"/>
      <c r="W211" s="66">
        <f>IF(OR(AND((X210-$D$993-SUM($C$8:X$8)+SUMIFS($C211:T211,$C$11:T$11,"Payment"))&lt;=0,SUMIFS($C211:U211,$C$11:U$11,"Balance")=0,U211=0),X$8&gt;=X210),X210,
IF(SUMIFS($C211:U211,$C$11:U$11,"Balance")=0, $D$993+SUM($B$8:X$8)-SUMIFS($C211:T211,$C$11:T$11,"Payment"),
X$8))</f>
        <v>0</v>
      </c>
      <c r="X211" s="66">
        <f t="shared" si="43"/>
        <v>0</v>
      </c>
      <c r="Y211" s="47"/>
      <c r="Z211" s="66">
        <f>IF(OR(AND((AA210-$D$993-SUM($C$8:AA$8)+SUMIFS($C211:W211,$C$11:W$11,"Payment"))&lt;=0,SUMIFS($C211:X211,$C$11:X$11,"Balance")=0,X211=0),AA$8&gt;=AA210),AA210,
IF(SUMIFS($C211:X211,$C$11:X$11,"Balance")=0, $D$993+SUM($B$8:AA$8)-SUMIFS($C211:W211,$C$11:W$11,"Payment"),
AA$8))</f>
        <v>0</v>
      </c>
      <c r="AA211" s="66">
        <f t="shared" si="44"/>
        <v>0</v>
      </c>
      <c r="AB211" s="47"/>
      <c r="AC211" s="66">
        <f>IF(OR(AND((AD210-$D$993-SUM($C$8:AD$8)+SUMIFS($C211:Z211,$C$11:Z$11,"Payment"))&lt;=0,SUMIFS($C211:AA211,$C$11:AA$11,"Balance")=0,AA211=0),AD$8&gt;=AD210),AD210,
IF(SUMIFS($C211:AA211,$C$11:AA$11,"Balance")=0, $D$993+SUM($B$8:AD$8)-SUMIFS($C211:Z211,$C$11:Z$11,"Payment"),
AD$8))</f>
        <v>0</v>
      </c>
      <c r="AD211" s="66">
        <f t="shared" si="45"/>
        <v>0</v>
      </c>
      <c r="AE211" s="47"/>
      <c r="AF211" s="66">
        <f>IF(OR(AND((AG210-$D$993-SUM($C$8:AG$8)+SUMIFS($C211:AC211,$C$11:AC$11,"Payment"))&lt;=0,SUMIFS($C211:AD211,$C$11:AD$11,"Balance")=0,AD211=0),AG$8&gt;=AG210),AG210,
IF(SUMIFS($C211:AD211,$C$11:AD$11,"Balance")=0, $D$993+SUM($B$8:AG$8)-SUMIFS($C211:AC211,$C$11:AC$11,"Payment"),
AG$8))</f>
        <v>0</v>
      </c>
      <c r="AG211" s="66">
        <f t="shared" si="46"/>
        <v>0</v>
      </c>
      <c r="AH211" s="47"/>
      <c r="AI211" s="66">
        <f>IF(OR(AND((AJ210-$D$993-SUM($C$8:AJ$8)+SUMIFS($C211:AF211,$C$11:AF$11,"Payment"))&lt;=0,SUMIFS($C211:AG211,$C$11:AG$11,"Balance")=0,AG211=0),AJ$8&gt;=AJ210),AJ210,
IF(SUMIFS($C211:AG211,$C$11:AG$11,"Balance")=0, $D$993+SUM($B$8:AJ$8)-SUMIFS($C211:AF211,$C$11:AF$11,"Payment"),
AJ$8))</f>
        <v>0</v>
      </c>
      <c r="AJ211" s="66">
        <f t="shared" si="47"/>
        <v>0</v>
      </c>
      <c r="AK211" s="67"/>
    </row>
    <row r="212" spans="1:37" s="49" customFormat="1" ht="15.6">
      <c r="A212" s="65">
        <v>201</v>
      </c>
      <c r="B212" s="66">
        <f>IF(OR(AND((C211-$D$993-SUM($C$8:C$8))&lt;=0),C$8&gt;=C211),C211, C$8+$D$993)</f>
        <v>0</v>
      </c>
      <c r="C212" s="66">
        <f t="shared" si="36"/>
        <v>0</v>
      </c>
      <c r="D212" s="67"/>
      <c r="E212" s="66">
        <f>IF(OR(AND((F211-$D$993-SUM($C$8:F$8)+SUMIFS(B212:$C212,B$11:$C$11,"Payment"))&lt;=0,SUMIFS($C212:C212,$C$11:C$11,"Balance")=0,C212=0),F$8&gt;=F211),F211,
IF(SUMIFS($C212:C212,$C$11:C$11,"Balance")=0, $D$993+SUM($B$8:F$8)-SUMIFS(B212:$C212,B$11:$C$11,"Payment"),
F$8))</f>
        <v>0</v>
      </c>
      <c r="F212" s="66">
        <f t="shared" si="37"/>
        <v>0</v>
      </c>
      <c r="G212" s="67"/>
      <c r="H212" s="66">
        <f>IF(OR(AND((I211-$D$993-SUM($C$8:I$8)+SUMIFS($C212:E212,$C$11:E$11,"Payment"))&lt;=0,SUMIFS($C212:F212,$C$11:F$11,"Balance")=0,F212=0),I$8&gt;=I211),I211,
IF(SUMIFS($C212:F212,$C$11:F$11,"Balance")=0, $D$993+SUM($B$8:I$8)-SUMIFS($C212:E212,$C$11:E$11,"Payment"),
I$8))</f>
        <v>0</v>
      </c>
      <c r="I212" s="66">
        <f t="shared" si="38"/>
        <v>0</v>
      </c>
      <c r="J212" s="47"/>
      <c r="K212" s="66">
        <f>IF(OR(AND((L211-$D$993-SUM($C$8:L$8)+SUMIFS($C212:H212,$C$11:H$11,"Payment"))&lt;=0,SUMIFS($C212:I212,$C$11:I$11,"Balance")=0,I212=0),L$8&gt;=L211),L211,
IF(SUMIFS($C212:I212,$C$11:I$11,"Balance")=0, $D$993+SUM($B$8:L$8)-SUMIFS($C212:H212,$C$11:H$11,"Payment"),
L$8))</f>
        <v>0</v>
      </c>
      <c r="L212" s="66">
        <f t="shared" si="39"/>
        <v>0</v>
      </c>
      <c r="M212" s="47"/>
      <c r="N212" s="66">
        <f>IF(OR(AND((O211-$D$993-SUM($C$8:O$8)+SUMIFS($C212:K212,$C$11:K$11,"Payment"))&lt;=0,SUMIFS($C212:L212,$C$11:L$11,"Balance")=0,L212=0),O$8&gt;=O211),O211,
IF(SUMIFS($C212:L212,$C$11:L$11,"Balance")=0, $D$993+SUM($B$8:O$8)-SUMIFS($C212:K212,$C$11:K$11,"Payment"),
O$8))</f>
        <v>0</v>
      </c>
      <c r="O212" s="66">
        <f t="shared" si="40"/>
        <v>0</v>
      </c>
      <c r="P212" s="47"/>
      <c r="Q212" s="66">
        <f>IF(OR(AND((R211-$D$993-SUM($C$8:R$8)+SUMIFS($C212:N212,$C$11:N$11,"Payment"))&lt;=0,SUMIFS($C212:O212,$C$11:O$11,"Balance")=0,O212=0),R$8&gt;=R211),R211,
IF(SUMIFS($C212:O212,$C$11:O$11,"Balance")=0, $D$993+SUM($B$8:R$8)-SUMIFS($C212:N212,$C$11:N$11,"Payment"),
R$8))</f>
        <v>0</v>
      </c>
      <c r="R212" s="66">
        <f t="shared" si="41"/>
        <v>0</v>
      </c>
      <c r="S212" s="47"/>
      <c r="T212" s="66">
        <f>IF(OR(AND((U211-$D$993-SUM($C$8:U$8)+SUMIFS($C212:Q212,$C$11:Q$11,"Payment"))&lt;=0,SUMIFS($C212:R212,$C$11:R$11,"Balance")=0,R212=0),U$8&gt;=U211),U211,
IF(SUMIFS($C212:R212,$C$11:R$11,"Balance")=0, $D$993+SUM($B$8:U$8)-SUMIFS($C212:Q212,$C$11:Q$11,"Payment"),
U$8))</f>
        <v>0</v>
      </c>
      <c r="U212" s="66">
        <f t="shared" si="42"/>
        <v>0</v>
      </c>
      <c r="V212" s="47"/>
      <c r="W212" s="66">
        <f>IF(OR(AND((X211-$D$993-SUM($C$8:X$8)+SUMIFS($C212:T212,$C$11:T$11,"Payment"))&lt;=0,SUMIFS($C212:U212,$C$11:U$11,"Balance")=0,U212=0),X$8&gt;=X211),X211,
IF(SUMIFS($C212:U212,$C$11:U$11,"Balance")=0, $D$993+SUM($B$8:X$8)-SUMIFS($C212:T212,$C$11:T$11,"Payment"),
X$8))</f>
        <v>0</v>
      </c>
      <c r="X212" s="66">
        <f t="shared" si="43"/>
        <v>0</v>
      </c>
      <c r="Y212" s="47"/>
      <c r="Z212" s="66">
        <f>IF(OR(AND((AA211-$D$993-SUM($C$8:AA$8)+SUMIFS($C212:W212,$C$11:W$11,"Payment"))&lt;=0,SUMIFS($C212:X212,$C$11:X$11,"Balance")=0,X212=0),AA$8&gt;=AA211),AA211,
IF(SUMIFS($C212:X212,$C$11:X$11,"Balance")=0, $D$993+SUM($B$8:AA$8)-SUMIFS($C212:W212,$C$11:W$11,"Payment"),
AA$8))</f>
        <v>0</v>
      </c>
      <c r="AA212" s="66">
        <f t="shared" si="44"/>
        <v>0</v>
      </c>
      <c r="AB212" s="47"/>
      <c r="AC212" s="66">
        <f>IF(OR(AND((AD211-$D$993-SUM($C$8:AD$8)+SUMIFS($C212:Z212,$C$11:Z$11,"Payment"))&lt;=0,SUMIFS($C212:AA212,$C$11:AA$11,"Balance")=0,AA212=0),AD$8&gt;=AD211),AD211,
IF(SUMIFS($C212:AA212,$C$11:AA$11,"Balance")=0, $D$993+SUM($B$8:AD$8)-SUMIFS($C212:Z212,$C$11:Z$11,"Payment"),
AD$8))</f>
        <v>0</v>
      </c>
      <c r="AD212" s="66">
        <f t="shared" si="45"/>
        <v>0</v>
      </c>
      <c r="AE212" s="47"/>
      <c r="AF212" s="66">
        <f>IF(OR(AND((AG211-$D$993-SUM($C$8:AG$8)+SUMIFS($C212:AC212,$C$11:AC$11,"Payment"))&lt;=0,SUMIFS($C212:AD212,$C$11:AD$11,"Balance")=0,AD212=0),AG$8&gt;=AG211),AG211,
IF(SUMIFS($C212:AD212,$C$11:AD$11,"Balance")=0, $D$993+SUM($B$8:AG$8)-SUMIFS($C212:AC212,$C$11:AC$11,"Payment"),
AG$8))</f>
        <v>0</v>
      </c>
      <c r="AG212" s="66">
        <f t="shared" si="46"/>
        <v>0</v>
      </c>
      <c r="AH212" s="47"/>
      <c r="AI212" s="66">
        <f>IF(OR(AND((AJ211-$D$993-SUM($C$8:AJ$8)+SUMIFS($C212:AF212,$C$11:AF$11,"Payment"))&lt;=0,SUMIFS($C212:AG212,$C$11:AG$11,"Balance")=0,AG212=0),AJ$8&gt;=AJ211),AJ211,
IF(SUMIFS($C212:AG212,$C$11:AG$11,"Balance")=0, $D$993+SUM($B$8:AJ$8)-SUMIFS($C212:AF212,$C$11:AF$11,"Payment"),
AJ$8))</f>
        <v>0</v>
      </c>
      <c r="AJ212" s="66">
        <f t="shared" si="47"/>
        <v>0</v>
      </c>
      <c r="AK212" s="67"/>
    </row>
    <row r="213" spans="1:37" s="49" customFormat="1" ht="15.6">
      <c r="A213" s="65">
        <v>202</v>
      </c>
      <c r="B213" s="66">
        <f>IF(OR(AND((C212-$D$993-SUM($C$8:C$8))&lt;=0),C$8&gt;=C212),C212, C$8+$D$993)</f>
        <v>0</v>
      </c>
      <c r="C213" s="66">
        <f t="shared" si="36"/>
        <v>0</v>
      </c>
      <c r="D213" s="67"/>
      <c r="E213" s="66">
        <f>IF(OR(AND((F212-$D$993-SUM($C$8:F$8)+SUMIFS(B213:$C213,B$11:$C$11,"Payment"))&lt;=0,SUMIFS($C213:C213,$C$11:C$11,"Balance")=0,C213=0),F$8&gt;=F212),F212,
IF(SUMIFS($C213:C213,$C$11:C$11,"Balance")=0, $D$993+SUM($B$8:F$8)-SUMIFS(B213:$C213,B$11:$C$11,"Payment"),
F$8))</f>
        <v>0</v>
      </c>
      <c r="F213" s="66">
        <f t="shared" si="37"/>
        <v>0</v>
      </c>
      <c r="G213" s="67"/>
      <c r="H213" s="66">
        <f>IF(OR(AND((I212-$D$993-SUM($C$8:I$8)+SUMIFS($C213:E213,$C$11:E$11,"Payment"))&lt;=0,SUMIFS($C213:F213,$C$11:F$11,"Balance")=0,F213=0),I$8&gt;=I212),I212,
IF(SUMIFS($C213:F213,$C$11:F$11,"Balance")=0, $D$993+SUM($B$8:I$8)-SUMIFS($C213:E213,$C$11:E$11,"Payment"),
I$8))</f>
        <v>0</v>
      </c>
      <c r="I213" s="66">
        <f t="shared" si="38"/>
        <v>0</v>
      </c>
      <c r="J213" s="47"/>
      <c r="K213" s="66">
        <f>IF(OR(AND((L212-$D$993-SUM($C$8:L$8)+SUMIFS($C213:H213,$C$11:H$11,"Payment"))&lt;=0,SUMIFS($C213:I213,$C$11:I$11,"Balance")=0,I213=0),L$8&gt;=L212),L212,
IF(SUMIFS($C213:I213,$C$11:I$11,"Balance")=0, $D$993+SUM($B$8:L$8)-SUMIFS($C213:H213,$C$11:H$11,"Payment"),
L$8))</f>
        <v>0</v>
      </c>
      <c r="L213" s="66">
        <f t="shared" si="39"/>
        <v>0</v>
      </c>
      <c r="M213" s="47"/>
      <c r="N213" s="66">
        <f>IF(OR(AND((O212-$D$993-SUM($C$8:O$8)+SUMIFS($C213:K213,$C$11:K$11,"Payment"))&lt;=0,SUMIFS($C213:L213,$C$11:L$11,"Balance")=0,L213=0),O$8&gt;=O212),O212,
IF(SUMIFS($C213:L213,$C$11:L$11,"Balance")=0, $D$993+SUM($B$8:O$8)-SUMIFS($C213:K213,$C$11:K$11,"Payment"),
O$8))</f>
        <v>0</v>
      </c>
      <c r="O213" s="66">
        <f t="shared" si="40"/>
        <v>0</v>
      </c>
      <c r="P213" s="47"/>
      <c r="Q213" s="66">
        <f>IF(OR(AND((R212-$D$993-SUM($C$8:R$8)+SUMIFS($C213:N213,$C$11:N$11,"Payment"))&lt;=0,SUMIFS($C213:O213,$C$11:O$11,"Balance")=0,O213=0),R$8&gt;=R212),R212,
IF(SUMIFS($C213:O213,$C$11:O$11,"Balance")=0, $D$993+SUM($B$8:R$8)-SUMIFS($C213:N213,$C$11:N$11,"Payment"),
R$8))</f>
        <v>0</v>
      </c>
      <c r="R213" s="66">
        <f t="shared" si="41"/>
        <v>0</v>
      </c>
      <c r="S213" s="47"/>
      <c r="T213" s="66">
        <f>IF(OR(AND((U212-$D$993-SUM($C$8:U$8)+SUMIFS($C213:Q213,$C$11:Q$11,"Payment"))&lt;=0,SUMIFS($C213:R213,$C$11:R$11,"Balance")=0,R213=0),U$8&gt;=U212),U212,
IF(SUMIFS($C213:R213,$C$11:R$11,"Balance")=0, $D$993+SUM($B$8:U$8)-SUMIFS($C213:Q213,$C$11:Q$11,"Payment"),
U$8))</f>
        <v>0</v>
      </c>
      <c r="U213" s="66">
        <f t="shared" si="42"/>
        <v>0</v>
      </c>
      <c r="V213" s="47"/>
      <c r="W213" s="66">
        <f>IF(OR(AND((X212-$D$993-SUM($C$8:X$8)+SUMIFS($C213:T213,$C$11:T$11,"Payment"))&lt;=0,SUMIFS($C213:U213,$C$11:U$11,"Balance")=0,U213=0),X$8&gt;=X212),X212,
IF(SUMIFS($C213:U213,$C$11:U$11,"Balance")=0, $D$993+SUM($B$8:X$8)-SUMIFS($C213:T213,$C$11:T$11,"Payment"),
X$8))</f>
        <v>0</v>
      </c>
      <c r="X213" s="66">
        <f t="shared" si="43"/>
        <v>0</v>
      </c>
      <c r="Y213" s="47"/>
      <c r="Z213" s="66">
        <f>IF(OR(AND((AA212-$D$993-SUM($C$8:AA$8)+SUMIFS($C213:W213,$C$11:W$11,"Payment"))&lt;=0,SUMIFS($C213:X213,$C$11:X$11,"Balance")=0,X213=0),AA$8&gt;=AA212),AA212,
IF(SUMIFS($C213:X213,$C$11:X$11,"Balance")=0, $D$993+SUM($B$8:AA$8)-SUMIFS($C213:W213,$C$11:W$11,"Payment"),
AA$8))</f>
        <v>0</v>
      </c>
      <c r="AA213" s="66">
        <f t="shared" si="44"/>
        <v>0</v>
      </c>
      <c r="AB213" s="47"/>
      <c r="AC213" s="66">
        <f>IF(OR(AND((AD212-$D$993-SUM($C$8:AD$8)+SUMIFS($C213:Z213,$C$11:Z$11,"Payment"))&lt;=0,SUMIFS($C213:AA213,$C$11:AA$11,"Balance")=0,AA213=0),AD$8&gt;=AD212),AD212,
IF(SUMIFS($C213:AA213,$C$11:AA$11,"Balance")=0, $D$993+SUM($B$8:AD$8)-SUMIFS($C213:Z213,$C$11:Z$11,"Payment"),
AD$8))</f>
        <v>0</v>
      </c>
      <c r="AD213" s="66">
        <f t="shared" si="45"/>
        <v>0</v>
      </c>
      <c r="AE213" s="47"/>
      <c r="AF213" s="66">
        <f>IF(OR(AND((AG212-$D$993-SUM($C$8:AG$8)+SUMIFS($C213:AC213,$C$11:AC$11,"Payment"))&lt;=0,SUMIFS($C213:AD213,$C$11:AD$11,"Balance")=0,AD213=0),AG$8&gt;=AG212),AG212,
IF(SUMIFS($C213:AD213,$C$11:AD$11,"Balance")=0, $D$993+SUM($B$8:AG$8)-SUMIFS($C213:AC213,$C$11:AC$11,"Payment"),
AG$8))</f>
        <v>0</v>
      </c>
      <c r="AG213" s="66">
        <f t="shared" si="46"/>
        <v>0</v>
      </c>
      <c r="AH213" s="47"/>
      <c r="AI213" s="66">
        <f>IF(OR(AND((AJ212-$D$993-SUM($C$8:AJ$8)+SUMIFS($C213:AF213,$C$11:AF$11,"Payment"))&lt;=0,SUMIFS($C213:AG213,$C$11:AG$11,"Balance")=0,AG213=0),AJ$8&gt;=AJ212),AJ212,
IF(SUMIFS($C213:AG213,$C$11:AG$11,"Balance")=0, $D$993+SUM($B$8:AJ$8)-SUMIFS($C213:AF213,$C$11:AF$11,"Payment"),
AJ$8))</f>
        <v>0</v>
      </c>
      <c r="AJ213" s="66">
        <f t="shared" si="47"/>
        <v>0</v>
      </c>
      <c r="AK213" s="67"/>
    </row>
    <row r="214" spans="1:37" s="49" customFormat="1" ht="15.6">
      <c r="A214" s="65">
        <v>203</v>
      </c>
      <c r="B214" s="66">
        <f>IF(OR(AND((C213-$D$993-SUM($C$8:C$8))&lt;=0),C$8&gt;=C213),C213, C$8+$D$993)</f>
        <v>0</v>
      </c>
      <c r="C214" s="66">
        <f t="shared" si="36"/>
        <v>0</v>
      </c>
      <c r="D214" s="67"/>
      <c r="E214" s="66">
        <f>IF(OR(AND((F213-$D$993-SUM($C$8:F$8)+SUMIFS(B214:$C214,B$11:$C$11,"Payment"))&lt;=0,SUMIFS($C214:C214,$C$11:C$11,"Balance")=0,C214=0),F$8&gt;=F213),F213,
IF(SUMIFS($C214:C214,$C$11:C$11,"Balance")=0, $D$993+SUM($B$8:F$8)-SUMIFS(B214:$C214,B$11:$C$11,"Payment"),
F$8))</f>
        <v>0</v>
      </c>
      <c r="F214" s="66">
        <f t="shared" si="37"/>
        <v>0</v>
      </c>
      <c r="G214" s="67"/>
      <c r="H214" s="66">
        <f>IF(OR(AND((I213-$D$993-SUM($C$8:I$8)+SUMIFS($C214:E214,$C$11:E$11,"Payment"))&lt;=0,SUMIFS($C214:F214,$C$11:F$11,"Balance")=0,F214=0),I$8&gt;=I213),I213,
IF(SUMIFS($C214:F214,$C$11:F$11,"Balance")=0, $D$993+SUM($B$8:I$8)-SUMIFS($C214:E214,$C$11:E$11,"Payment"),
I$8))</f>
        <v>0</v>
      </c>
      <c r="I214" s="66">
        <f t="shared" si="38"/>
        <v>0</v>
      </c>
      <c r="J214" s="47"/>
      <c r="K214" s="66">
        <f>IF(OR(AND((L213-$D$993-SUM($C$8:L$8)+SUMIFS($C214:H214,$C$11:H$11,"Payment"))&lt;=0,SUMIFS($C214:I214,$C$11:I$11,"Balance")=0,I214=0),L$8&gt;=L213),L213,
IF(SUMIFS($C214:I214,$C$11:I$11,"Balance")=0, $D$993+SUM($B$8:L$8)-SUMIFS($C214:H214,$C$11:H$11,"Payment"),
L$8))</f>
        <v>0</v>
      </c>
      <c r="L214" s="66">
        <f t="shared" si="39"/>
        <v>0</v>
      </c>
      <c r="M214" s="47"/>
      <c r="N214" s="66">
        <f>IF(OR(AND((O213-$D$993-SUM($C$8:O$8)+SUMIFS($C214:K214,$C$11:K$11,"Payment"))&lt;=0,SUMIFS($C214:L214,$C$11:L$11,"Balance")=0,L214=0),O$8&gt;=O213),O213,
IF(SUMIFS($C214:L214,$C$11:L$11,"Balance")=0, $D$993+SUM($B$8:O$8)-SUMIFS($C214:K214,$C$11:K$11,"Payment"),
O$8))</f>
        <v>0</v>
      </c>
      <c r="O214" s="66">
        <f t="shared" si="40"/>
        <v>0</v>
      </c>
      <c r="P214" s="47"/>
      <c r="Q214" s="66">
        <f>IF(OR(AND((R213-$D$993-SUM($C$8:R$8)+SUMIFS($C214:N214,$C$11:N$11,"Payment"))&lt;=0,SUMIFS($C214:O214,$C$11:O$11,"Balance")=0,O214=0),R$8&gt;=R213),R213,
IF(SUMIFS($C214:O214,$C$11:O$11,"Balance")=0, $D$993+SUM($B$8:R$8)-SUMIFS($C214:N214,$C$11:N$11,"Payment"),
R$8))</f>
        <v>0</v>
      </c>
      <c r="R214" s="66">
        <f t="shared" si="41"/>
        <v>0</v>
      </c>
      <c r="S214" s="47"/>
      <c r="T214" s="66">
        <f>IF(OR(AND((U213-$D$993-SUM($C$8:U$8)+SUMIFS($C214:Q214,$C$11:Q$11,"Payment"))&lt;=0,SUMIFS($C214:R214,$C$11:R$11,"Balance")=0,R214=0),U$8&gt;=U213),U213,
IF(SUMIFS($C214:R214,$C$11:R$11,"Balance")=0, $D$993+SUM($B$8:U$8)-SUMIFS($C214:Q214,$C$11:Q$11,"Payment"),
U$8))</f>
        <v>0</v>
      </c>
      <c r="U214" s="66">
        <f t="shared" si="42"/>
        <v>0</v>
      </c>
      <c r="V214" s="47"/>
      <c r="W214" s="66">
        <f>IF(OR(AND((X213-$D$993-SUM($C$8:X$8)+SUMIFS($C214:T214,$C$11:T$11,"Payment"))&lt;=0,SUMIFS($C214:U214,$C$11:U$11,"Balance")=0,U214=0),X$8&gt;=X213),X213,
IF(SUMIFS($C214:U214,$C$11:U$11,"Balance")=0, $D$993+SUM($B$8:X$8)-SUMIFS($C214:T214,$C$11:T$11,"Payment"),
X$8))</f>
        <v>0</v>
      </c>
      <c r="X214" s="66">
        <f t="shared" si="43"/>
        <v>0</v>
      </c>
      <c r="Y214" s="47"/>
      <c r="Z214" s="66">
        <f>IF(OR(AND((AA213-$D$993-SUM($C$8:AA$8)+SUMIFS($C214:W214,$C$11:W$11,"Payment"))&lt;=0,SUMIFS($C214:X214,$C$11:X$11,"Balance")=0,X214=0),AA$8&gt;=AA213),AA213,
IF(SUMIFS($C214:X214,$C$11:X$11,"Balance")=0, $D$993+SUM($B$8:AA$8)-SUMIFS($C214:W214,$C$11:W$11,"Payment"),
AA$8))</f>
        <v>0</v>
      </c>
      <c r="AA214" s="66">
        <f t="shared" si="44"/>
        <v>0</v>
      </c>
      <c r="AB214" s="47"/>
      <c r="AC214" s="66">
        <f>IF(OR(AND((AD213-$D$993-SUM($C$8:AD$8)+SUMIFS($C214:Z214,$C$11:Z$11,"Payment"))&lt;=0,SUMIFS($C214:AA214,$C$11:AA$11,"Balance")=0,AA214=0),AD$8&gt;=AD213),AD213,
IF(SUMIFS($C214:AA214,$C$11:AA$11,"Balance")=0, $D$993+SUM($B$8:AD$8)-SUMIFS($C214:Z214,$C$11:Z$11,"Payment"),
AD$8))</f>
        <v>0</v>
      </c>
      <c r="AD214" s="66">
        <f t="shared" si="45"/>
        <v>0</v>
      </c>
      <c r="AE214" s="47"/>
      <c r="AF214" s="66">
        <f>IF(OR(AND((AG213-$D$993-SUM($C$8:AG$8)+SUMIFS($C214:AC214,$C$11:AC$11,"Payment"))&lt;=0,SUMIFS($C214:AD214,$C$11:AD$11,"Balance")=0,AD214=0),AG$8&gt;=AG213),AG213,
IF(SUMIFS($C214:AD214,$C$11:AD$11,"Balance")=0, $D$993+SUM($B$8:AG$8)-SUMIFS($C214:AC214,$C$11:AC$11,"Payment"),
AG$8))</f>
        <v>0</v>
      </c>
      <c r="AG214" s="66">
        <f t="shared" si="46"/>
        <v>0</v>
      </c>
      <c r="AH214" s="47"/>
      <c r="AI214" s="66">
        <f>IF(OR(AND((AJ213-$D$993-SUM($C$8:AJ$8)+SUMIFS($C214:AF214,$C$11:AF$11,"Payment"))&lt;=0,SUMIFS($C214:AG214,$C$11:AG$11,"Balance")=0,AG214=0),AJ$8&gt;=AJ213),AJ213,
IF(SUMIFS($C214:AG214,$C$11:AG$11,"Balance")=0, $D$993+SUM($B$8:AJ$8)-SUMIFS($C214:AF214,$C$11:AF$11,"Payment"),
AJ$8))</f>
        <v>0</v>
      </c>
      <c r="AJ214" s="66">
        <f t="shared" si="47"/>
        <v>0</v>
      </c>
      <c r="AK214" s="67"/>
    </row>
    <row r="215" spans="1:37" s="49" customFormat="1" ht="15.6">
      <c r="A215" s="65">
        <v>204</v>
      </c>
      <c r="B215" s="66">
        <f>IF(OR(AND((C214-$D$993-SUM($C$8:C$8))&lt;=0),C$8&gt;=C214),C214, C$8+$D$993)</f>
        <v>0</v>
      </c>
      <c r="C215" s="66">
        <f t="shared" si="36"/>
        <v>0</v>
      </c>
      <c r="D215" s="47"/>
      <c r="E215" s="66">
        <f>IF(OR(AND((F214-$D$993-SUM($C$8:F$8)+SUMIFS(B215:$C215,B$11:$C$11,"Payment"))&lt;=0,SUMIFS($C215:C215,$C$11:C$11,"Balance")=0,C215=0),F$8&gt;=F214),F214,
IF(SUMIFS($C215:C215,$C$11:C$11,"Balance")=0, $D$993+SUM($B$8:F$8)-SUMIFS(B215:$C215,B$11:$C$11,"Payment"),
F$8))</f>
        <v>0</v>
      </c>
      <c r="F215" s="66">
        <f t="shared" si="37"/>
        <v>0</v>
      </c>
      <c r="G215" s="47"/>
      <c r="H215" s="66">
        <f>IF(OR(AND((I214-$D$993-SUM($C$8:I$8)+SUMIFS($C215:E215,$C$11:E$11,"Payment"))&lt;=0,SUMIFS($C215:F215,$C$11:F$11,"Balance")=0,F215=0),I$8&gt;=I214),I214,
IF(SUMIFS($C215:F215,$C$11:F$11,"Balance")=0, $D$993+SUM($B$8:I$8)-SUMIFS($C215:E215,$C$11:E$11,"Payment"),
I$8))</f>
        <v>0</v>
      </c>
      <c r="I215" s="66">
        <f t="shared" si="38"/>
        <v>0</v>
      </c>
      <c r="J215" s="47"/>
      <c r="K215" s="66">
        <f>IF(OR(AND((L214-$D$993-SUM($C$8:L$8)+SUMIFS($C215:H215,$C$11:H$11,"Payment"))&lt;=0,SUMIFS($C215:I215,$C$11:I$11,"Balance")=0,I215=0),L$8&gt;=L214),L214,
IF(SUMIFS($C215:I215,$C$11:I$11,"Balance")=0, $D$993+SUM($B$8:L$8)-SUMIFS($C215:H215,$C$11:H$11,"Payment"),
L$8))</f>
        <v>0</v>
      </c>
      <c r="L215" s="66">
        <f t="shared" si="39"/>
        <v>0</v>
      </c>
      <c r="M215" s="47"/>
      <c r="N215" s="66">
        <f>IF(OR(AND((O214-$D$993-SUM($C$8:O$8)+SUMIFS($C215:K215,$C$11:K$11,"Payment"))&lt;=0,SUMIFS($C215:L215,$C$11:L$11,"Balance")=0,L215=0),O$8&gt;=O214),O214,
IF(SUMIFS($C215:L215,$C$11:L$11,"Balance")=0, $D$993+SUM($B$8:O$8)-SUMIFS($C215:K215,$C$11:K$11,"Payment"),
O$8))</f>
        <v>0</v>
      </c>
      <c r="O215" s="66">
        <f t="shared" si="40"/>
        <v>0</v>
      </c>
      <c r="P215" s="47"/>
      <c r="Q215" s="66">
        <f>IF(OR(AND((R214-$D$993-SUM($C$8:R$8)+SUMIFS($C215:N215,$C$11:N$11,"Payment"))&lt;=0,SUMIFS($C215:O215,$C$11:O$11,"Balance")=0,O215=0),R$8&gt;=R214),R214,
IF(SUMIFS($C215:O215,$C$11:O$11,"Balance")=0, $D$993+SUM($B$8:R$8)-SUMIFS($C215:N215,$C$11:N$11,"Payment"),
R$8))</f>
        <v>0</v>
      </c>
      <c r="R215" s="66">
        <f t="shared" si="41"/>
        <v>0</v>
      </c>
      <c r="S215" s="47"/>
      <c r="T215" s="66">
        <f>IF(OR(AND((U214-$D$993-SUM($C$8:U$8)+SUMIFS($C215:Q215,$C$11:Q$11,"Payment"))&lt;=0,SUMIFS($C215:R215,$C$11:R$11,"Balance")=0,R215=0),U$8&gt;=U214),U214,
IF(SUMIFS($C215:R215,$C$11:R$11,"Balance")=0, $D$993+SUM($B$8:U$8)-SUMIFS($C215:Q215,$C$11:Q$11,"Payment"),
U$8))</f>
        <v>0</v>
      </c>
      <c r="U215" s="66">
        <f t="shared" si="42"/>
        <v>0</v>
      </c>
      <c r="V215" s="47"/>
      <c r="W215" s="66">
        <f>IF(OR(AND((X214-$D$993-SUM($C$8:X$8)+SUMIFS($C215:T215,$C$11:T$11,"Payment"))&lt;=0,SUMIFS($C215:U215,$C$11:U$11,"Balance")=0,U215=0),X$8&gt;=X214),X214,
IF(SUMIFS($C215:U215,$C$11:U$11,"Balance")=0, $D$993+SUM($B$8:X$8)-SUMIFS($C215:T215,$C$11:T$11,"Payment"),
X$8))</f>
        <v>0</v>
      </c>
      <c r="X215" s="66">
        <f t="shared" si="43"/>
        <v>0</v>
      </c>
      <c r="Y215" s="47"/>
      <c r="Z215" s="66">
        <f>IF(OR(AND((AA214-$D$993-SUM($C$8:AA$8)+SUMIFS($C215:W215,$C$11:W$11,"Payment"))&lt;=0,SUMIFS($C215:X215,$C$11:X$11,"Balance")=0,X215=0),AA$8&gt;=AA214),AA214,
IF(SUMIFS($C215:X215,$C$11:X$11,"Balance")=0, $D$993+SUM($B$8:AA$8)-SUMIFS($C215:W215,$C$11:W$11,"Payment"),
AA$8))</f>
        <v>0</v>
      </c>
      <c r="AA215" s="66">
        <f t="shared" si="44"/>
        <v>0</v>
      </c>
      <c r="AB215" s="47"/>
      <c r="AC215" s="66">
        <f>IF(OR(AND((AD214-$D$993-SUM($C$8:AD$8)+SUMIFS($C215:Z215,$C$11:Z$11,"Payment"))&lt;=0,SUMIFS($C215:AA215,$C$11:AA$11,"Balance")=0,AA215=0),AD$8&gt;=AD214),AD214,
IF(SUMIFS($C215:AA215,$C$11:AA$11,"Balance")=0, $D$993+SUM($B$8:AD$8)-SUMIFS($C215:Z215,$C$11:Z$11,"Payment"),
AD$8))</f>
        <v>0</v>
      </c>
      <c r="AD215" s="66">
        <f t="shared" si="45"/>
        <v>0</v>
      </c>
      <c r="AE215" s="47"/>
      <c r="AF215" s="66">
        <f>IF(OR(AND((AG214-$D$993-SUM($C$8:AG$8)+SUMIFS($C215:AC215,$C$11:AC$11,"Payment"))&lt;=0,SUMIFS($C215:AD215,$C$11:AD$11,"Balance")=0,AD215=0),AG$8&gt;=AG214),AG214,
IF(SUMIFS($C215:AD215,$C$11:AD$11,"Balance")=0, $D$993+SUM($B$8:AG$8)-SUMIFS($C215:AC215,$C$11:AC$11,"Payment"),
AG$8))</f>
        <v>0</v>
      </c>
      <c r="AG215" s="66">
        <f t="shared" si="46"/>
        <v>0</v>
      </c>
      <c r="AH215" s="47"/>
      <c r="AI215" s="66">
        <f>IF(OR(AND((AJ214-$D$993-SUM($C$8:AJ$8)+SUMIFS($C215:AF215,$C$11:AF$11,"Payment"))&lt;=0,SUMIFS($C215:AG215,$C$11:AG$11,"Balance")=0,AG215=0),AJ$8&gt;=AJ214),AJ214,
IF(SUMIFS($C215:AG215,$C$11:AG$11,"Balance")=0, $D$993+SUM($B$8:AJ$8)-SUMIFS($C215:AF215,$C$11:AF$11,"Payment"),
AJ$8))</f>
        <v>0</v>
      </c>
      <c r="AJ215" s="66">
        <f t="shared" si="47"/>
        <v>0</v>
      </c>
      <c r="AK215" s="67"/>
    </row>
    <row r="216" spans="1:37" s="49" customFormat="1" ht="15.6">
      <c r="A216" s="65">
        <v>205</v>
      </c>
      <c r="B216" s="66">
        <f>IF(OR(AND((C215-$D$993-SUM($C$8:C$8))&lt;=0),C$8&gt;=C215),C215, C$8+$D$993)</f>
        <v>0</v>
      </c>
      <c r="C216" s="66">
        <f t="shared" si="36"/>
        <v>0</v>
      </c>
      <c r="D216" s="67"/>
      <c r="E216" s="66">
        <f>IF(OR(AND((F215-$D$993-SUM($C$8:F$8)+SUMIFS(B216:$C216,B$11:$C$11,"Payment"))&lt;=0,SUMIFS($C216:C216,$C$11:C$11,"Balance")=0,C216=0),F$8&gt;=F215),F215,
IF(SUMIFS($C216:C216,$C$11:C$11,"Balance")=0, $D$993+SUM($B$8:F$8)-SUMIFS(B216:$C216,B$11:$C$11,"Payment"),
F$8))</f>
        <v>0</v>
      </c>
      <c r="F216" s="66">
        <f t="shared" si="37"/>
        <v>0</v>
      </c>
      <c r="G216" s="67"/>
      <c r="H216" s="66">
        <f>IF(OR(AND((I215-$D$993-SUM($C$8:I$8)+SUMIFS($C216:E216,$C$11:E$11,"Payment"))&lt;=0,SUMIFS($C216:F216,$C$11:F$11,"Balance")=0,F216=0),I$8&gt;=I215),I215,
IF(SUMIFS($C216:F216,$C$11:F$11,"Balance")=0, $D$993+SUM($B$8:I$8)-SUMIFS($C216:E216,$C$11:E$11,"Payment"),
I$8))</f>
        <v>0</v>
      </c>
      <c r="I216" s="66">
        <f t="shared" si="38"/>
        <v>0</v>
      </c>
      <c r="J216" s="47"/>
      <c r="K216" s="66">
        <f>IF(OR(AND((L215-$D$993-SUM($C$8:L$8)+SUMIFS($C216:H216,$C$11:H$11,"Payment"))&lt;=0,SUMIFS($C216:I216,$C$11:I$11,"Balance")=0,I216=0),L$8&gt;=L215),L215,
IF(SUMIFS($C216:I216,$C$11:I$11,"Balance")=0, $D$993+SUM($B$8:L$8)-SUMIFS($C216:H216,$C$11:H$11,"Payment"),
L$8))</f>
        <v>0</v>
      </c>
      <c r="L216" s="66">
        <f t="shared" si="39"/>
        <v>0</v>
      </c>
      <c r="M216" s="47"/>
      <c r="N216" s="66">
        <f>IF(OR(AND((O215-$D$993-SUM($C$8:O$8)+SUMIFS($C216:K216,$C$11:K$11,"Payment"))&lt;=0,SUMIFS($C216:L216,$C$11:L$11,"Balance")=0,L216=0),O$8&gt;=O215),O215,
IF(SUMIFS($C216:L216,$C$11:L$11,"Balance")=0, $D$993+SUM($B$8:O$8)-SUMIFS($C216:K216,$C$11:K$11,"Payment"),
O$8))</f>
        <v>0</v>
      </c>
      <c r="O216" s="66">
        <f t="shared" si="40"/>
        <v>0</v>
      </c>
      <c r="P216" s="47"/>
      <c r="Q216" s="66">
        <f>IF(OR(AND((R215-$D$993-SUM($C$8:R$8)+SUMIFS($C216:N216,$C$11:N$11,"Payment"))&lt;=0,SUMIFS($C216:O216,$C$11:O$11,"Balance")=0,O216=0),R$8&gt;=R215),R215,
IF(SUMIFS($C216:O216,$C$11:O$11,"Balance")=0, $D$993+SUM($B$8:R$8)-SUMIFS($C216:N216,$C$11:N$11,"Payment"),
R$8))</f>
        <v>0</v>
      </c>
      <c r="R216" s="66">
        <f t="shared" si="41"/>
        <v>0</v>
      </c>
      <c r="S216" s="47"/>
      <c r="T216" s="66">
        <f>IF(OR(AND((U215-$D$993-SUM($C$8:U$8)+SUMIFS($C216:Q216,$C$11:Q$11,"Payment"))&lt;=0,SUMIFS($C216:R216,$C$11:R$11,"Balance")=0,R216=0),U$8&gt;=U215),U215,
IF(SUMIFS($C216:R216,$C$11:R$11,"Balance")=0, $D$993+SUM($B$8:U$8)-SUMIFS($C216:Q216,$C$11:Q$11,"Payment"),
U$8))</f>
        <v>0</v>
      </c>
      <c r="U216" s="66">
        <f t="shared" si="42"/>
        <v>0</v>
      </c>
      <c r="V216" s="47"/>
      <c r="W216" s="66">
        <f>IF(OR(AND((X215-$D$993-SUM($C$8:X$8)+SUMIFS($C216:T216,$C$11:T$11,"Payment"))&lt;=0,SUMIFS($C216:U216,$C$11:U$11,"Balance")=0,U216=0),X$8&gt;=X215),X215,
IF(SUMIFS($C216:U216,$C$11:U$11,"Balance")=0, $D$993+SUM($B$8:X$8)-SUMIFS($C216:T216,$C$11:T$11,"Payment"),
X$8))</f>
        <v>0</v>
      </c>
      <c r="X216" s="66">
        <f t="shared" si="43"/>
        <v>0</v>
      </c>
      <c r="Y216" s="47"/>
      <c r="Z216" s="66">
        <f>IF(OR(AND((AA215-$D$993-SUM($C$8:AA$8)+SUMIFS($C216:W216,$C$11:W$11,"Payment"))&lt;=0,SUMIFS($C216:X216,$C$11:X$11,"Balance")=0,X216=0),AA$8&gt;=AA215),AA215,
IF(SUMIFS($C216:X216,$C$11:X$11,"Balance")=0, $D$993+SUM($B$8:AA$8)-SUMIFS($C216:W216,$C$11:W$11,"Payment"),
AA$8))</f>
        <v>0</v>
      </c>
      <c r="AA216" s="66">
        <f t="shared" si="44"/>
        <v>0</v>
      </c>
      <c r="AB216" s="47"/>
      <c r="AC216" s="66">
        <f>IF(OR(AND((AD215-$D$993-SUM($C$8:AD$8)+SUMIFS($C216:Z216,$C$11:Z$11,"Payment"))&lt;=0,SUMIFS($C216:AA216,$C$11:AA$11,"Balance")=0,AA216=0),AD$8&gt;=AD215),AD215,
IF(SUMIFS($C216:AA216,$C$11:AA$11,"Balance")=0, $D$993+SUM($B$8:AD$8)-SUMIFS($C216:Z216,$C$11:Z$11,"Payment"),
AD$8))</f>
        <v>0</v>
      </c>
      <c r="AD216" s="66">
        <f t="shared" si="45"/>
        <v>0</v>
      </c>
      <c r="AE216" s="47"/>
      <c r="AF216" s="66">
        <f>IF(OR(AND((AG215-$D$993-SUM($C$8:AG$8)+SUMIFS($C216:AC216,$C$11:AC$11,"Payment"))&lt;=0,SUMIFS($C216:AD216,$C$11:AD$11,"Balance")=0,AD216=0),AG$8&gt;=AG215),AG215,
IF(SUMIFS($C216:AD216,$C$11:AD$11,"Balance")=0, $D$993+SUM($B$8:AG$8)-SUMIFS($C216:AC216,$C$11:AC$11,"Payment"),
AG$8))</f>
        <v>0</v>
      </c>
      <c r="AG216" s="66">
        <f t="shared" si="46"/>
        <v>0</v>
      </c>
      <c r="AH216" s="47"/>
      <c r="AI216" s="66">
        <f>IF(OR(AND((AJ215-$D$993-SUM($C$8:AJ$8)+SUMIFS($C216:AF216,$C$11:AF$11,"Payment"))&lt;=0,SUMIFS($C216:AG216,$C$11:AG$11,"Balance")=0,AG216=0),AJ$8&gt;=AJ215),AJ215,
IF(SUMIFS($C216:AG216,$C$11:AG$11,"Balance")=0, $D$993+SUM($B$8:AJ$8)-SUMIFS($C216:AF216,$C$11:AF$11,"Payment"),
AJ$8))</f>
        <v>0</v>
      </c>
      <c r="AJ216" s="66">
        <f t="shared" si="47"/>
        <v>0</v>
      </c>
      <c r="AK216" s="67"/>
    </row>
    <row r="217" spans="1:37" s="49" customFormat="1" ht="15.6">
      <c r="A217" s="65">
        <v>206</v>
      </c>
      <c r="B217" s="66">
        <f>IF(OR(AND((C216-$D$993-SUM($C$8:C$8))&lt;=0),C$8&gt;=C216),C216, C$8+$D$993)</f>
        <v>0</v>
      </c>
      <c r="C217" s="66">
        <f t="shared" si="36"/>
        <v>0</v>
      </c>
      <c r="D217" s="67"/>
      <c r="E217" s="66">
        <f>IF(OR(AND((F216-$D$993-SUM($C$8:F$8)+SUMIFS(B217:$C217,B$11:$C$11,"Payment"))&lt;=0,SUMIFS($C217:C217,$C$11:C$11,"Balance")=0,C217=0),F$8&gt;=F216),F216,
IF(SUMIFS($C217:C217,$C$11:C$11,"Balance")=0, $D$993+SUM($B$8:F$8)-SUMIFS(B217:$C217,B$11:$C$11,"Payment"),
F$8))</f>
        <v>0</v>
      </c>
      <c r="F217" s="66">
        <f t="shared" si="37"/>
        <v>0</v>
      </c>
      <c r="G217" s="67"/>
      <c r="H217" s="66">
        <f>IF(OR(AND((I216-$D$993-SUM($C$8:I$8)+SUMIFS($C217:E217,$C$11:E$11,"Payment"))&lt;=0,SUMIFS($C217:F217,$C$11:F$11,"Balance")=0,F217=0),I$8&gt;=I216),I216,
IF(SUMIFS($C217:F217,$C$11:F$11,"Balance")=0, $D$993+SUM($B$8:I$8)-SUMIFS($C217:E217,$C$11:E$11,"Payment"),
I$8))</f>
        <v>0</v>
      </c>
      <c r="I217" s="66">
        <f t="shared" si="38"/>
        <v>0</v>
      </c>
      <c r="J217" s="47"/>
      <c r="K217" s="66">
        <f>IF(OR(AND((L216-$D$993-SUM($C$8:L$8)+SUMIFS($C217:H217,$C$11:H$11,"Payment"))&lt;=0,SUMIFS($C217:I217,$C$11:I$11,"Balance")=0,I217=0),L$8&gt;=L216),L216,
IF(SUMIFS($C217:I217,$C$11:I$11,"Balance")=0, $D$993+SUM($B$8:L$8)-SUMIFS($C217:H217,$C$11:H$11,"Payment"),
L$8))</f>
        <v>0</v>
      </c>
      <c r="L217" s="66">
        <f t="shared" si="39"/>
        <v>0</v>
      </c>
      <c r="M217" s="47"/>
      <c r="N217" s="66">
        <f>IF(OR(AND((O216-$D$993-SUM($C$8:O$8)+SUMIFS($C217:K217,$C$11:K$11,"Payment"))&lt;=0,SUMIFS($C217:L217,$C$11:L$11,"Balance")=0,L217=0),O$8&gt;=O216),O216,
IF(SUMIFS($C217:L217,$C$11:L$11,"Balance")=0, $D$993+SUM($B$8:O$8)-SUMIFS($C217:K217,$C$11:K$11,"Payment"),
O$8))</f>
        <v>0</v>
      </c>
      <c r="O217" s="66">
        <f t="shared" si="40"/>
        <v>0</v>
      </c>
      <c r="P217" s="47"/>
      <c r="Q217" s="66">
        <f>IF(OR(AND((R216-$D$993-SUM($C$8:R$8)+SUMIFS($C217:N217,$C$11:N$11,"Payment"))&lt;=0,SUMIFS($C217:O217,$C$11:O$11,"Balance")=0,O217=0),R$8&gt;=R216),R216,
IF(SUMIFS($C217:O217,$C$11:O$11,"Balance")=0, $D$993+SUM($B$8:R$8)-SUMIFS($C217:N217,$C$11:N$11,"Payment"),
R$8))</f>
        <v>0</v>
      </c>
      <c r="R217" s="66">
        <f t="shared" si="41"/>
        <v>0</v>
      </c>
      <c r="S217" s="47"/>
      <c r="T217" s="66">
        <f>IF(OR(AND((U216-$D$993-SUM($C$8:U$8)+SUMIFS($C217:Q217,$C$11:Q$11,"Payment"))&lt;=0,SUMIFS($C217:R217,$C$11:R$11,"Balance")=0,R217=0),U$8&gt;=U216),U216,
IF(SUMIFS($C217:R217,$C$11:R$11,"Balance")=0, $D$993+SUM($B$8:U$8)-SUMIFS($C217:Q217,$C$11:Q$11,"Payment"),
U$8))</f>
        <v>0</v>
      </c>
      <c r="U217" s="66">
        <f t="shared" si="42"/>
        <v>0</v>
      </c>
      <c r="V217" s="47"/>
      <c r="W217" s="66">
        <f>IF(OR(AND((X216-$D$993-SUM($C$8:X$8)+SUMIFS($C217:T217,$C$11:T$11,"Payment"))&lt;=0,SUMIFS($C217:U217,$C$11:U$11,"Balance")=0,U217=0),X$8&gt;=X216),X216,
IF(SUMIFS($C217:U217,$C$11:U$11,"Balance")=0, $D$993+SUM($B$8:X$8)-SUMIFS($C217:T217,$C$11:T$11,"Payment"),
X$8))</f>
        <v>0</v>
      </c>
      <c r="X217" s="66">
        <f t="shared" si="43"/>
        <v>0</v>
      </c>
      <c r="Y217" s="47"/>
      <c r="Z217" s="66">
        <f>IF(OR(AND((AA216-$D$993-SUM($C$8:AA$8)+SUMIFS($C217:W217,$C$11:W$11,"Payment"))&lt;=0,SUMIFS($C217:X217,$C$11:X$11,"Balance")=0,X217=0),AA$8&gt;=AA216),AA216,
IF(SUMIFS($C217:X217,$C$11:X$11,"Balance")=0, $D$993+SUM($B$8:AA$8)-SUMIFS($C217:W217,$C$11:W$11,"Payment"),
AA$8))</f>
        <v>0</v>
      </c>
      <c r="AA217" s="66">
        <f t="shared" si="44"/>
        <v>0</v>
      </c>
      <c r="AB217" s="47"/>
      <c r="AC217" s="66">
        <f>IF(OR(AND((AD216-$D$993-SUM($C$8:AD$8)+SUMIFS($C217:Z217,$C$11:Z$11,"Payment"))&lt;=0,SUMIFS($C217:AA217,$C$11:AA$11,"Balance")=0,AA217=0),AD$8&gt;=AD216),AD216,
IF(SUMIFS($C217:AA217,$C$11:AA$11,"Balance")=0, $D$993+SUM($B$8:AD$8)-SUMIFS($C217:Z217,$C$11:Z$11,"Payment"),
AD$8))</f>
        <v>0</v>
      </c>
      <c r="AD217" s="66">
        <f t="shared" si="45"/>
        <v>0</v>
      </c>
      <c r="AE217" s="47"/>
      <c r="AF217" s="66">
        <f>IF(OR(AND((AG216-$D$993-SUM($C$8:AG$8)+SUMIFS($C217:AC217,$C$11:AC$11,"Payment"))&lt;=0,SUMIFS($C217:AD217,$C$11:AD$11,"Balance")=0,AD217=0),AG$8&gt;=AG216),AG216,
IF(SUMIFS($C217:AD217,$C$11:AD$11,"Balance")=0, $D$993+SUM($B$8:AG$8)-SUMIFS($C217:AC217,$C$11:AC$11,"Payment"),
AG$8))</f>
        <v>0</v>
      </c>
      <c r="AG217" s="66">
        <f t="shared" si="46"/>
        <v>0</v>
      </c>
      <c r="AH217" s="47"/>
      <c r="AI217" s="66">
        <f>IF(OR(AND((AJ216-$D$993-SUM($C$8:AJ$8)+SUMIFS($C217:AF217,$C$11:AF$11,"Payment"))&lt;=0,SUMIFS($C217:AG217,$C$11:AG$11,"Balance")=0,AG217=0),AJ$8&gt;=AJ216),AJ216,
IF(SUMIFS($C217:AG217,$C$11:AG$11,"Balance")=0, $D$993+SUM($B$8:AJ$8)-SUMIFS($C217:AF217,$C$11:AF$11,"Payment"),
AJ$8))</f>
        <v>0</v>
      </c>
      <c r="AJ217" s="66">
        <f t="shared" si="47"/>
        <v>0</v>
      </c>
      <c r="AK217" s="67"/>
    </row>
    <row r="218" spans="1:37" s="49" customFormat="1" ht="15.6">
      <c r="A218" s="65">
        <v>207</v>
      </c>
      <c r="B218" s="66">
        <f>IF(OR(AND((C217-$D$993-SUM($C$8:C$8))&lt;=0),C$8&gt;=C217),C217, C$8+$D$993)</f>
        <v>0</v>
      </c>
      <c r="C218" s="66">
        <f t="shared" si="36"/>
        <v>0</v>
      </c>
      <c r="D218" s="67"/>
      <c r="E218" s="66">
        <f>IF(OR(AND((F217-$D$993-SUM($C$8:F$8)+SUMIFS(B218:$C218,B$11:$C$11,"Payment"))&lt;=0,SUMIFS($C218:C218,$C$11:C$11,"Balance")=0,C218=0),F$8&gt;=F217),F217,
IF(SUMIFS($C218:C218,$C$11:C$11,"Balance")=0, $D$993+SUM($B$8:F$8)-SUMIFS(B218:$C218,B$11:$C$11,"Payment"),
F$8))</f>
        <v>0</v>
      </c>
      <c r="F218" s="66">
        <f t="shared" si="37"/>
        <v>0</v>
      </c>
      <c r="G218" s="67"/>
      <c r="H218" s="66">
        <f>IF(OR(AND((I217-$D$993-SUM($C$8:I$8)+SUMIFS($C218:E218,$C$11:E$11,"Payment"))&lt;=0,SUMIFS($C218:F218,$C$11:F$11,"Balance")=0,F218=0),I$8&gt;=I217),I217,
IF(SUMIFS($C218:F218,$C$11:F$11,"Balance")=0, $D$993+SUM($B$8:I$8)-SUMIFS($C218:E218,$C$11:E$11,"Payment"),
I$8))</f>
        <v>0</v>
      </c>
      <c r="I218" s="66">
        <f t="shared" si="38"/>
        <v>0</v>
      </c>
      <c r="J218" s="47"/>
      <c r="K218" s="66">
        <f>IF(OR(AND((L217-$D$993-SUM($C$8:L$8)+SUMIFS($C218:H218,$C$11:H$11,"Payment"))&lt;=0,SUMIFS($C218:I218,$C$11:I$11,"Balance")=0,I218=0),L$8&gt;=L217),L217,
IF(SUMIFS($C218:I218,$C$11:I$11,"Balance")=0, $D$993+SUM($B$8:L$8)-SUMIFS($C218:H218,$C$11:H$11,"Payment"),
L$8))</f>
        <v>0</v>
      </c>
      <c r="L218" s="66">
        <f t="shared" si="39"/>
        <v>0</v>
      </c>
      <c r="M218" s="47"/>
      <c r="N218" s="66">
        <f>IF(OR(AND((O217-$D$993-SUM($C$8:O$8)+SUMIFS($C218:K218,$C$11:K$11,"Payment"))&lt;=0,SUMIFS($C218:L218,$C$11:L$11,"Balance")=0,L218=0),O$8&gt;=O217),O217,
IF(SUMIFS($C218:L218,$C$11:L$11,"Balance")=0, $D$993+SUM($B$8:O$8)-SUMIFS($C218:K218,$C$11:K$11,"Payment"),
O$8))</f>
        <v>0</v>
      </c>
      <c r="O218" s="66">
        <f t="shared" si="40"/>
        <v>0</v>
      </c>
      <c r="P218" s="47"/>
      <c r="Q218" s="66">
        <f>IF(OR(AND((R217-$D$993-SUM($C$8:R$8)+SUMIFS($C218:N218,$C$11:N$11,"Payment"))&lt;=0,SUMIFS($C218:O218,$C$11:O$11,"Balance")=0,O218=0),R$8&gt;=R217),R217,
IF(SUMIFS($C218:O218,$C$11:O$11,"Balance")=0, $D$993+SUM($B$8:R$8)-SUMIFS($C218:N218,$C$11:N$11,"Payment"),
R$8))</f>
        <v>0</v>
      </c>
      <c r="R218" s="66">
        <f t="shared" si="41"/>
        <v>0</v>
      </c>
      <c r="S218" s="47"/>
      <c r="T218" s="66">
        <f>IF(OR(AND((U217-$D$993-SUM($C$8:U$8)+SUMIFS($C218:Q218,$C$11:Q$11,"Payment"))&lt;=0,SUMIFS($C218:R218,$C$11:R$11,"Balance")=0,R218=0),U$8&gt;=U217),U217,
IF(SUMIFS($C218:R218,$C$11:R$11,"Balance")=0, $D$993+SUM($B$8:U$8)-SUMIFS($C218:Q218,$C$11:Q$11,"Payment"),
U$8))</f>
        <v>0</v>
      </c>
      <c r="U218" s="66">
        <f t="shared" si="42"/>
        <v>0</v>
      </c>
      <c r="V218" s="47"/>
      <c r="W218" s="66">
        <f>IF(OR(AND((X217-$D$993-SUM($C$8:X$8)+SUMIFS($C218:T218,$C$11:T$11,"Payment"))&lt;=0,SUMIFS($C218:U218,$C$11:U$11,"Balance")=0,U218=0),X$8&gt;=X217),X217,
IF(SUMIFS($C218:U218,$C$11:U$11,"Balance")=0, $D$993+SUM($B$8:X$8)-SUMIFS($C218:T218,$C$11:T$11,"Payment"),
X$8))</f>
        <v>0</v>
      </c>
      <c r="X218" s="66">
        <f t="shared" si="43"/>
        <v>0</v>
      </c>
      <c r="Y218" s="47"/>
      <c r="Z218" s="66">
        <f>IF(OR(AND((AA217-$D$993-SUM($C$8:AA$8)+SUMIFS($C218:W218,$C$11:W$11,"Payment"))&lt;=0,SUMIFS($C218:X218,$C$11:X$11,"Balance")=0,X218=0),AA$8&gt;=AA217),AA217,
IF(SUMIFS($C218:X218,$C$11:X$11,"Balance")=0, $D$993+SUM($B$8:AA$8)-SUMIFS($C218:W218,$C$11:W$11,"Payment"),
AA$8))</f>
        <v>0</v>
      </c>
      <c r="AA218" s="66">
        <f t="shared" si="44"/>
        <v>0</v>
      </c>
      <c r="AB218" s="47"/>
      <c r="AC218" s="66">
        <f>IF(OR(AND((AD217-$D$993-SUM($C$8:AD$8)+SUMIFS($C218:Z218,$C$11:Z$11,"Payment"))&lt;=0,SUMIFS($C218:AA218,$C$11:AA$11,"Balance")=0,AA218=0),AD$8&gt;=AD217),AD217,
IF(SUMIFS($C218:AA218,$C$11:AA$11,"Balance")=0, $D$993+SUM($B$8:AD$8)-SUMIFS($C218:Z218,$C$11:Z$11,"Payment"),
AD$8))</f>
        <v>0</v>
      </c>
      <c r="AD218" s="66">
        <f t="shared" si="45"/>
        <v>0</v>
      </c>
      <c r="AE218" s="47"/>
      <c r="AF218" s="66">
        <f>IF(OR(AND((AG217-$D$993-SUM($C$8:AG$8)+SUMIFS($C218:AC218,$C$11:AC$11,"Payment"))&lt;=0,SUMIFS($C218:AD218,$C$11:AD$11,"Balance")=0,AD218=0),AG$8&gt;=AG217),AG217,
IF(SUMIFS($C218:AD218,$C$11:AD$11,"Balance")=0, $D$993+SUM($B$8:AG$8)-SUMIFS($C218:AC218,$C$11:AC$11,"Payment"),
AG$8))</f>
        <v>0</v>
      </c>
      <c r="AG218" s="66">
        <f t="shared" si="46"/>
        <v>0</v>
      </c>
      <c r="AH218" s="47"/>
      <c r="AI218" s="66">
        <f>IF(OR(AND((AJ217-$D$993-SUM($C$8:AJ$8)+SUMIFS($C218:AF218,$C$11:AF$11,"Payment"))&lt;=0,SUMIFS($C218:AG218,$C$11:AG$11,"Balance")=0,AG218=0),AJ$8&gt;=AJ217),AJ217,
IF(SUMIFS($C218:AG218,$C$11:AG$11,"Balance")=0, $D$993+SUM($B$8:AJ$8)-SUMIFS($C218:AF218,$C$11:AF$11,"Payment"),
AJ$8))</f>
        <v>0</v>
      </c>
      <c r="AJ218" s="66">
        <f t="shared" si="47"/>
        <v>0</v>
      </c>
      <c r="AK218" s="67"/>
    </row>
    <row r="219" spans="1:37" s="49" customFormat="1" ht="15.6">
      <c r="A219" s="65">
        <v>208</v>
      </c>
      <c r="B219" s="66">
        <f>IF(OR(AND((C218-$D$993-SUM($C$8:C$8))&lt;=0),C$8&gt;=C218),C218, C$8+$D$993)</f>
        <v>0</v>
      </c>
      <c r="C219" s="66">
        <f t="shared" si="36"/>
        <v>0</v>
      </c>
      <c r="D219" s="67"/>
      <c r="E219" s="66">
        <f>IF(OR(AND((F218-$D$993-SUM($C$8:F$8)+SUMIFS(B219:$C219,B$11:$C$11,"Payment"))&lt;=0,SUMIFS($C219:C219,$C$11:C$11,"Balance")=0,C219=0),F$8&gt;=F218),F218,
IF(SUMIFS($C219:C219,$C$11:C$11,"Balance")=0, $D$993+SUM($B$8:F$8)-SUMIFS(B219:$C219,B$11:$C$11,"Payment"),
F$8))</f>
        <v>0</v>
      </c>
      <c r="F219" s="66">
        <f t="shared" si="37"/>
        <v>0</v>
      </c>
      <c r="G219" s="67"/>
      <c r="H219" s="66">
        <f>IF(OR(AND((I218-$D$993-SUM($C$8:I$8)+SUMIFS($C219:E219,$C$11:E$11,"Payment"))&lt;=0,SUMIFS($C219:F219,$C$11:F$11,"Balance")=0,F219=0),I$8&gt;=I218),I218,
IF(SUMIFS($C219:F219,$C$11:F$11,"Balance")=0, $D$993+SUM($B$8:I$8)-SUMIFS($C219:E219,$C$11:E$11,"Payment"),
I$8))</f>
        <v>0</v>
      </c>
      <c r="I219" s="66">
        <f t="shared" si="38"/>
        <v>0</v>
      </c>
      <c r="J219" s="47"/>
      <c r="K219" s="66">
        <f>IF(OR(AND((L218-$D$993-SUM($C$8:L$8)+SUMIFS($C219:H219,$C$11:H$11,"Payment"))&lt;=0,SUMIFS($C219:I219,$C$11:I$11,"Balance")=0,I219=0),L$8&gt;=L218),L218,
IF(SUMIFS($C219:I219,$C$11:I$11,"Balance")=0, $D$993+SUM($B$8:L$8)-SUMIFS($C219:H219,$C$11:H$11,"Payment"),
L$8))</f>
        <v>0</v>
      </c>
      <c r="L219" s="66">
        <f t="shared" si="39"/>
        <v>0</v>
      </c>
      <c r="M219" s="47"/>
      <c r="N219" s="66">
        <f>IF(OR(AND((O218-$D$993-SUM($C$8:O$8)+SUMIFS($C219:K219,$C$11:K$11,"Payment"))&lt;=0,SUMIFS($C219:L219,$C$11:L$11,"Balance")=0,L219=0),O$8&gt;=O218),O218,
IF(SUMIFS($C219:L219,$C$11:L$11,"Balance")=0, $D$993+SUM($B$8:O$8)-SUMIFS($C219:K219,$C$11:K$11,"Payment"),
O$8))</f>
        <v>0</v>
      </c>
      <c r="O219" s="66">
        <f t="shared" si="40"/>
        <v>0</v>
      </c>
      <c r="P219" s="47"/>
      <c r="Q219" s="66">
        <f>IF(OR(AND((R218-$D$993-SUM($C$8:R$8)+SUMIFS($C219:N219,$C$11:N$11,"Payment"))&lt;=0,SUMIFS($C219:O219,$C$11:O$11,"Balance")=0,O219=0),R$8&gt;=R218),R218,
IF(SUMIFS($C219:O219,$C$11:O$11,"Balance")=0, $D$993+SUM($B$8:R$8)-SUMIFS($C219:N219,$C$11:N$11,"Payment"),
R$8))</f>
        <v>0</v>
      </c>
      <c r="R219" s="66">
        <f t="shared" si="41"/>
        <v>0</v>
      </c>
      <c r="S219" s="47"/>
      <c r="T219" s="66">
        <f>IF(OR(AND((U218-$D$993-SUM($C$8:U$8)+SUMIFS($C219:Q219,$C$11:Q$11,"Payment"))&lt;=0,SUMIFS($C219:R219,$C$11:R$11,"Balance")=0,R219=0),U$8&gt;=U218),U218,
IF(SUMIFS($C219:R219,$C$11:R$11,"Balance")=0, $D$993+SUM($B$8:U$8)-SUMIFS($C219:Q219,$C$11:Q$11,"Payment"),
U$8))</f>
        <v>0</v>
      </c>
      <c r="U219" s="66">
        <f t="shared" si="42"/>
        <v>0</v>
      </c>
      <c r="V219" s="47"/>
      <c r="W219" s="66">
        <f>IF(OR(AND((X218-$D$993-SUM($C$8:X$8)+SUMIFS($C219:T219,$C$11:T$11,"Payment"))&lt;=0,SUMIFS($C219:U219,$C$11:U$11,"Balance")=0,U219=0),X$8&gt;=X218),X218,
IF(SUMIFS($C219:U219,$C$11:U$11,"Balance")=0, $D$993+SUM($B$8:X$8)-SUMIFS($C219:T219,$C$11:T$11,"Payment"),
X$8))</f>
        <v>0</v>
      </c>
      <c r="X219" s="66">
        <f t="shared" si="43"/>
        <v>0</v>
      </c>
      <c r="Y219" s="47"/>
      <c r="Z219" s="66">
        <f>IF(OR(AND((AA218-$D$993-SUM($C$8:AA$8)+SUMIFS($C219:W219,$C$11:W$11,"Payment"))&lt;=0,SUMIFS($C219:X219,$C$11:X$11,"Balance")=0,X219=0),AA$8&gt;=AA218),AA218,
IF(SUMIFS($C219:X219,$C$11:X$11,"Balance")=0, $D$993+SUM($B$8:AA$8)-SUMIFS($C219:W219,$C$11:W$11,"Payment"),
AA$8))</f>
        <v>0</v>
      </c>
      <c r="AA219" s="66">
        <f t="shared" si="44"/>
        <v>0</v>
      </c>
      <c r="AB219" s="47"/>
      <c r="AC219" s="66">
        <f>IF(OR(AND((AD218-$D$993-SUM($C$8:AD$8)+SUMIFS($C219:Z219,$C$11:Z$11,"Payment"))&lt;=0,SUMIFS($C219:AA219,$C$11:AA$11,"Balance")=0,AA219=0),AD$8&gt;=AD218),AD218,
IF(SUMIFS($C219:AA219,$C$11:AA$11,"Balance")=0, $D$993+SUM($B$8:AD$8)-SUMIFS($C219:Z219,$C$11:Z$11,"Payment"),
AD$8))</f>
        <v>0</v>
      </c>
      <c r="AD219" s="66">
        <f t="shared" si="45"/>
        <v>0</v>
      </c>
      <c r="AE219" s="47"/>
      <c r="AF219" s="66">
        <f>IF(OR(AND((AG218-$D$993-SUM($C$8:AG$8)+SUMIFS($C219:AC219,$C$11:AC$11,"Payment"))&lt;=0,SUMIFS($C219:AD219,$C$11:AD$11,"Balance")=0,AD219=0),AG$8&gt;=AG218),AG218,
IF(SUMIFS($C219:AD219,$C$11:AD$11,"Balance")=0, $D$993+SUM($B$8:AG$8)-SUMIFS($C219:AC219,$C$11:AC$11,"Payment"),
AG$8))</f>
        <v>0</v>
      </c>
      <c r="AG219" s="66">
        <f t="shared" si="46"/>
        <v>0</v>
      </c>
      <c r="AH219" s="47"/>
      <c r="AI219" s="66">
        <f>IF(OR(AND((AJ218-$D$993-SUM($C$8:AJ$8)+SUMIFS($C219:AF219,$C$11:AF$11,"Payment"))&lt;=0,SUMIFS($C219:AG219,$C$11:AG$11,"Balance")=0,AG219=0),AJ$8&gt;=AJ218),AJ218,
IF(SUMIFS($C219:AG219,$C$11:AG$11,"Balance")=0, $D$993+SUM($B$8:AJ$8)-SUMIFS($C219:AF219,$C$11:AF$11,"Payment"),
AJ$8))</f>
        <v>0</v>
      </c>
      <c r="AJ219" s="66">
        <f t="shared" si="47"/>
        <v>0</v>
      </c>
      <c r="AK219" s="67"/>
    </row>
    <row r="220" spans="1:37" s="49" customFormat="1" ht="15.6">
      <c r="A220" s="65">
        <v>209</v>
      </c>
      <c r="B220" s="66">
        <f>IF(OR(AND((C219-$D$993-SUM($C$8:C$8))&lt;=0),C$8&gt;=C219),C219, C$8+$D$993)</f>
        <v>0</v>
      </c>
      <c r="C220" s="66">
        <f t="shared" si="36"/>
        <v>0</v>
      </c>
      <c r="D220" s="47"/>
      <c r="E220" s="66">
        <f>IF(OR(AND((F219-$D$993-SUM($C$8:F$8)+SUMIFS(B220:$C220,B$11:$C$11,"Payment"))&lt;=0,SUMIFS($C220:C220,$C$11:C$11,"Balance")=0,C220=0),F$8&gt;=F219),F219,
IF(SUMIFS($C220:C220,$C$11:C$11,"Balance")=0, $D$993+SUM($B$8:F$8)-SUMIFS(B220:$C220,B$11:$C$11,"Payment"),
F$8))</f>
        <v>0</v>
      </c>
      <c r="F220" s="66">
        <f t="shared" si="37"/>
        <v>0</v>
      </c>
      <c r="G220" s="47"/>
      <c r="H220" s="66">
        <f>IF(OR(AND((I219-$D$993-SUM($C$8:I$8)+SUMIFS($C220:E220,$C$11:E$11,"Payment"))&lt;=0,SUMIFS($C220:F220,$C$11:F$11,"Balance")=0,F220=0),I$8&gt;=I219),I219,
IF(SUMIFS($C220:F220,$C$11:F$11,"Balance")=0, $D$993+SUM($B$8:I$8)-SUMIFS($C220:E220,$C$11:E$11,"Payment"),
I$8))</f>
        <v>0</v>
      </c>
      <c r="I220" s="66">
        <f t="shared" si="38"/>
        <v>0</v>
      </c>
      <c r="J220" s="47"/>
      <c r="K220" s="66">
        <f>IF(OR(AND((L219-$D$993-SUM($C$8:L$8)+SUMIFS($C220:H220,$C$11:H$11,"Payment"))&lt;=0,SUMIFS($C220:I220,$C$11:I$11,"Balance")=0,I220=0),L$8&gt;=L219),L219,
IF(SUMIFS($C220:I220,$C$11:I$11,"Balance")=0, $D$993+SUM($B$8:L$8)-SUMIFS($C220:H220,$C$11:H$11,"Payment"),
L$8))</f>
        <v>0</v>
      </c>
      <c r="L220" s="66">
        <f t="shared" si="39"/>
        <v>0</v>
      </c>
      <c r="M220" s="47"/>
      <c r="N220" s="66">
        <f>IF(OR(AND((O219-$D$993-SUM($C$8:O$8)+SUMIFS($C220:K220,$C$11:K$11,"Payment"))&lt;=0,SUMIFS($C220:L220,$C$11:L$11,"Balance")=0,L220=0),O$8&gt;=O219),O219,
IF(SUMIFS($C220:L220,$C$11:L$11,"Balance")=0, $D$993+SUM($B$8:O$8)-SUMIFS($C220:K220,$C$11:K$11,"Payment"),
O$8))</f>
        <v>0</v>
      </c>
      <c r="O220" s="66">
        <f t="shared" si="40"/>
        <v>0</v>
      </c>
      <c r="P220" s="47"/>
      <c r="Q220" s="66">
        <f>IF(OR(AND((R219-$D$993-SUM($C$8:R$8)+SUMIFS($C220:N220,$C$11:N$11,"Payment"))&lt;=0,SUMIFS($C220:O220,$C$11:O$11,"Balance")=0,O220=0),R$8&gt;=R219),R219,
IF(SUMIFS($C220:O220,$C$11:O$11,"Balance")=0, $D$993+SUM($B$8:R$8)-SUMIFS($C220:N220,$C$11:N$11,"Payment"),
R$8))</f>
        <v>0</v>
      </c>
      <c r="R220" s="66">
        <f t="shared" si="41"/>
        <v>0</v>
      </c>
      <c r="S220" s="47"/>
      <c r="T220" s="66">
        <f>IF(OR(AND((U219-$D$993-SUM($C$8:U$8)+SUMIFS($C220:Q220,$C$11:Q$11,"Payment"))&lt;=0,SUMIFS($C220:R220,$C$11:R$11,"Balance")=0,R220=0),U$8&gt;=U219),U219,
IF(SUMIFS($C220:R220,$C$11:R$11,"Balance")=0, $D$993+SUM($B$8:U$8)-SUMIFS($C220:Q220,$C$11:Q$11,"Payment"),
U$8))</f>
        <v>0</v>
      </c>
      <c r="U220" s="66">
        <f t="shared" si="42"/>
        <v>0</v>
      </c>
      <c r="V220" s="47"/>
      <c r="W220" s="66">
        <f>IF(OR(AND((X219-$D$993-SUM($C$8:X$8)+SUMIFS($C220:T220,$C$11:T$11,"Payment"))&lt;=0,SUMIFS($C220:U220,$C$11:U$11,"Balance")=0,U220=0),X$8&gt;=X219),X219,
IF(SUMIFS($C220:U220,$C$11:U$11,"Balance")=0, $D$993+SUM($B$8:X$8)-SUMIFS($C220:T220,$C$11:T$11,"Payment"),
X$8))</f>
        <v>0</v>
      </c>
      <c r="X220" s="66">
        <f t="shared" si="43"/>
        <v>0</v>
      </c>
      <c r="Y220" s="47"/>
      <c r="Z220" s="66">
        <f>IF(OR(AND((AA219-$D$993-SUM($C$8:AA$8)+SUMIFS($C220:W220,$C$11:W$11,"Payment"))&lt;=0,SUMIFS($C220:X220,$C$11:X$11,"Balance")=0,X220=0),AA$8&gt;=AA219),AA219,
IF(SUMIFS($C220:X220,$C$11:X$11,"Balance")=0, $D$993+SUM($B$8:AA$8)-SUMIFS($C220:W220,$C$11:W$11,"Payment"),
AA$8))</f>
        <v>0</v>
      </c>
      <c r="AA220" s="66">
        <f t="shared" si="44"/>
        <v>0</v>
      </c>
      <c r="AB220" s="47"/>
      <c r="AC220" s="66">
        <f>IF(OR(AND((AD219-$D$993-SUM($C$8:AD$8)+SUMIFS($C220:Z220,$C$11:Z$11,"Payment"))&lt;=0,SUMIFS($C220:AA220,$C$11:AA$11,"Balance")=0,AA220=0),AD$8&gt;=AD219),AD219,
IF(SUMIFS($C220:AA220,$C$11:AA$11,"Balance")=0, $D$993+SUM($B$8:AD$8)-SUMIFS($C220:Z220,$C$11:Z$11,"Payment"),
AD$8))</f>
        <v>0</v>
      </c>
      <c r="AD220" s="66">
        <f t="shared" si="45"/>
        <v>0</v>
      </c>
      <c r="AE220" s="47"/>
      <c r="AF220" s="66">
        <f>IF(OR(AND((AG219-$D$993-SUM($C$8:AG$8)+SUMIFS($C220:AC220,$C$11:AC$11,"Payment"))&lt;=0,SUMIFS($C220:AD220,$C$11:AD$11,"Balance")=0,AD220=0),AG$8&gt;=AG219),AG219,
IF(SUMIFS($C220:AD220,$C$11:AD$11,"Balance")=0, $D$993+SUM($B$8:AG$8)-SUMIFS($C220:AC220,$C$11:AC$11,"Payment"),
AG$8))</f>
        <v>0</v>
      </c>
      <c r="AG220" s="66">
        <f t="shared" si="46"/>
        <v>0</v>
      </c>
      <c r="AH220" s="47"/>
      <c r="AI220" s="66">
        <f>IF(OR(AND((AJ219-$D$993-SUM($C$8:AJ$8)+SUMIFS($C220:AF220,$C$11:AF$11,"Payment"))&lt;=0,SUMIFS($C220:AG220,$C$11:AG$11,"Balance")=0,AG220=0),AJ$8&gt;=AJ219),AJ219,
IF(SUMIFS($C220:AG220,$C$11:AG$11,"Balance")=0, $D$993+SUM($B$8:AJ$8)-SUMIFS($C220:AF220,$C$11:AF$11,"Payment"),
AJ$8))</f>
        <v>0</v>
      </c>
      <c r="AJ220" s="66">
        <f t="shared" si="47"/>
        <v>0</v>
      </c>
      <c r="AK220" s="67"/>
    </row>
    <row r="221" spans="1:37" s="49" customFormat="1" ht="15.6">
      <c r="A221" s="65">
        <v>210</v>
      </c>
      <c r="B221" s="66">
        <f>IF(OR(AND((C220-$D$993-SUM($C$8:C$8))&lt;=0),C$8&gt;=C220),C220, C$8+$D$993)</f>
        <v>0</v>
      </c>
      <c r="C221" s="66">
        <f t="shared" si="36"/>
        <v>0</v>
      </c>
      <c r="D221" s="67"/>
      <c r="E221" s="66">
        <f>IF(OR(AND((F220-$D$993-SUM($C$8:F$8)+SUMIFS(B221:$C221,B$11:$C$11,"Payment"))&lt;=0,SUMIFS($C221:C221,$C$11:C$11,"Balance")=0,C221=0),F$8&gt;=F220),F220,
IF(SUMIFS($C221:C221,$C$11:C$11,"Balance")=0, $D$993+SUM($B$8:F$8)-SUMIFS(B221:$C221,B$11:$C$11,"Payment"),
F$8))</f>
        <v>0</v>
      </c>
      <c r="F221" s="66">
        <f t="shared" si="37"/>
        <v>0</v>
      </c>
      <c r="G221" s="67"/>
      <c r="H221" s="66">
        <f>IF(OR(AND((I220-$D$993-SUM($C$8:I$8)+SUMIFS($C221:E221,$C$11:E$11,"Payment"))&lt;=0,SUMIFS($C221:F221,$C$11:F$11,"Balance")=0,F221=0),I$8&gt;=I220),I220,
IF(SUMIFS($C221:F221,$C$11:F$11,"Balance")=0, $D$993+SUM($B$8:I$8)-SUMIFS($C221:E221,$C$11:E$11,"Payment"),
I$8))</f>
        <v>0</v>
      </c>
      <c r="I221" s="66">
        <f t="shared" si="38"/>
        <v>0</v>
      </c>
      <c r="J221" s="47"/>
      <c r="K221" s="66">
        <f>IF(OR(AND((L220-$D$993-SUM($C$8:L$8)+SUMIFS($C221:H221,$C$11:H$11,"Payment"))&lt;=0,SUMIFS($C221:I221,$C$11:I$11,"Balance")=0,I221=0),L$8&gt;=L220),L220,
IF(SUMIFS($C221:I221,$C$11:I$11,"Balance")=0, $D$993+SUM($B$8:L$8)-SUMIFS($C221:H221,$C$11:H$11,"Payment"),
L$8))</f>
        <v>0</v>
      </c>
      <c r="L221" s="66">
        <f t="shared" si="39"/>
        <v>0</v>
      </c>
      <c r="M221" s="47"/>
      <c r="N221" s="66">
        <f>IF(OR(AND((O220-$D$993-SUM($C$8:O$8)+SUMIFS($C221:K221,$C$11:K$11,"Payment"))&lt;=0,SUMIFS($C221:L221,$C$11:L$11,"Balance")=0,L221=0),O$8&gt;=O220),O220,
IF(SUMIFS($C221:L221,$C$11:L$11,"Balance")=0, $D$993+SUM($B$8:O$8)-SUMIFS($C221:K221,$C$11:K$11,"Payment"),
O$8))</f>
        <v>0</v>
      </c>
      <c r="O221" s="66">
        <f t="shared" si="40"/>
        <v>0</v>
      </c>
      <c r="P221" s="47"/>
      <c r="Q221" s="66">
        <f>IF(OR(AND((R220-$D$993-SUM($C$8:R$8)+SUMIFS($C221:N221,$C$11:N$11,"Payment"))&lt;=0,SUMIFS($C221:O221,$C$11:O$11,"Balance")=0,O221=0),R$8&gt;=R220),R220,
IF(SUMIFS($C221:O221,$C$11:O$11,"Balance")=0, $D$993+SUM($B$8:R$8)-SUMIFS($C221:N221,$C$11:N$11,"Payment"),
R$8))</f>
        <v>0</v>
      </c>
      <c r="R221" s="66">
        <f t="shared" si="41"/>
        <v>0</v>
      </c>
      <c r="S221" s="47"/>
      <c r="T221" s="66">
        <f>IF(OR(AND((U220-$D$993-SUM($C$8:U$8)+SUMIFS($C221:Q221,$C$11:Q$11,"Payment"))&lt;=0,SUMIFS($C221:R221,$C$11:R$11,"Balance")=0,R221=0),U$8&gt;=U220),U220,
IF(SUMIFS($C221:R221,$C$11:R$11,"Balance")=0, $D$993+SUM($B$8:U$8)-SUMIFS($C221:Q221,$C$11:Q$11,"Payment"),
U$8))</f>
        <v>0</v>
      </c>
      <c r="U221" s="66">
        <f t="shared" si="42"/>
        <v>0</v>
      </c>
      <c r="V221" s="47"/>
      <c r="W221" s="66">
        <f>IF(OR(AND((X220-$D$993-SUM($C$8:X$8)+SUMIFS($C221:T221,$C$11:T$11,"Payment"))&lt;=0,SUMIFS($C221:U221,$C$11:U$11,"Balance")=0,U221=0),X$8&gt;=X220),X220,
IF(SUMIFS($C221:U221,$C$11:U$11,"Balance")=0, $D$993+SUM($B$8:X$8)-SUMIFS($C221:T221,$C$11:T$11,"Payment"),
X$8))</f>
        <v>0</v>
      </c>
      <c r="X221" s="66">
        <f t="shared" si="43"/>
        <v>0</v>
      </c>
      <c r="Y221" s="47"/>
      <c r="Z221" s="66">
        <f>IF(OR(AND((AA220-$D$993-SUM($C$8:AA$8)+SUMIFS($C221:W221,$C$11:W$11,"Payment"))&lt;=0,SUMIFS($C221:X221,$C$11:X$11,"Balance")=0,X221=0),AA$8&gt;=AA220),AA220,
IF(SUMIFS($C221:X221,$C$11:X$11,"Balance")=0, $D$993+SUM($B$8:AA$8)-SUMIFS($C221:W221,$C$11:W$11,"Payment"),
AA$8))</f>
        <v>0</v>
      </c>
      <c r="AA221" s="66">
        <f t="shared" si="44"/>
        <v>0</v>
      </c>
      <c r="AB221" s="47"/>
      <c r="AC221" s="66">
        <f>IF(OR(AND((AD220-$D$993-SUM($C$8:AD$8)+SUMIFS($C221:Z221,$C$11:Z$11,"Payment"))&lt;=0,SUMIFS($C221:AA221,$C$11:AA$11,"Balance")=0,AA221=0),AD$8&gt;=AD220),AD220,
IF(SUMIFS($C221:AA221,$C$11:AA$11,"Balance")=0, $D$993+SUM($B$8:AD$8)-SUMIFS($C221:Z221,$C$11:Z$11,"Payment"),
AD$8))</f>
        <v>0</v>
      </c>
      <c r="AD221" s="66">
        <f t="shared" si="45"/>
        <v>0</v>
      </c>
      <c r="AE221" s="47"/>
      <c r="AF221" s="66">
        <f>IF(OR(AND((AG220-$D$993-SUM($C$8:AG$8)+SUMIFS($C221:AC221,$C$11:AC$11,"Payment"))&lt;=0,SUMIFS($C221:AD221,$C$11:AD$11,"Balance")=0,AD221=0),AG$8&gt;=AG220),AG220,
IF(SUMIFS($C221:AD221,$C$11:AD$11,"Balance")=0, $D$993+SUM($B$8:AG$8)-SUMIFS($C221:AC221,$C$11:AC$11,"Payment"),
AG$8))</f>
        <v>0</v>
      </c>
      <c r="AG221" s="66">
        <f t="shared" si="46"/>
        <v>0</v>
      </c>
      <c r="AH221" s="47"/>
      <c r="AI221" s="66">
        <f>IF(OR(AND((AJ220-$D$993-SUM($C$8:AJ$8)+SUMIFS($C221:AF221,$C$11:AF$11,"Payment"))&lt;=0,SUMIFS($C221:AG221,$C$11:AG$11,"Balance")=0,AG221=0),AJ$8&gt;=AJ220),AJ220,
IF(SUMIFS($C221:AG221,$C$11:AG$11,"Balance")=0, $D$993+SUM($B$8:AJ$8)-SUMIFS($C221:AF221,$C$11:AF$11,"Payment"),
AJ$8))</f>
        <v>0</v>
      </c>
      <c r="AJ221" s="66">
        <f t="shared" si="47"/>
        <v>0</v>
      </c>
      <c r="AK221" s="67"/>
    </row>
    <row r="222" spans="1:37" s="49" customFormat="1" ht="15.6">
      <c r="A222" s="65">
        <v>211</v>
      </c>
      <c r="B222" s="66">
        <f>IF(OR(AND((C221-$D$993-SUM($C$8:C$8))&lt;=0),C$8&gt;=C221),C221, C$8+$D$993)</f>
        <v>0</v>
      </c>
      <c r="C222" s="66">
        <f t="shared" si="36"/>
        <v>0</v>
      </c>
      <c r="D222" s="67"/>
      <c r="E222" s="66">
        <f>IF(OR(AND((F221-$D$993-SUM($C$8:F$8)+SUMIFS(B222:$C222,B$11:$C$11,"Payment"))&lt;=0,SUMIFS($C222:C222,$C$11:C$11,"Balance")=0,C222=0),F$8&gt;=F221),F221,
IF(SUMIFS($C222:C222,$C$11:C$11,"Balance")=0, $D$993+SUM($B$8:F$8)-SUMIFS(B222:$C222,B$11:$C$11,"Payment"),
F$8))</f>
        <v>0</v>
      </c>
      <c r="F222" s="66">
        <f t="shared" si="37"/>
        <v>0</v>
      </c>
      <c r="G222" s="67"/>
      <c r="H222" s="66">
        <f>IF(OR(AND((I221-$D$993-SUM($C$8:I$8)+SUMIFS($C222:E222,$C$11:E$11,"Payment"))&lt;=0,SUMIFS($C222:F222,$C$11:F$11,"Balance")=0,F222=0),I$8&gt;=I221),I221,
IF(SUMIFS($C222:F222,$C$11:F$11,"Balance")=0, $D$993+SUM($B$8:I$8)-SUMIFS($C222:E222,$C$11:E$11,"Payment"),
I$8))</f>
        <v>0</v>
      </c>
      <c r="I222" s="66">
        <f t="shared" si="38"/>
        <v>0</v>
      </c>
      <c r="J222" s="47"/>
      <c r="K222" s="66">
        <f>IF(OR(AND((L221-$D$993-SUM($C$8:L$8)+SUMIFS($C222:H222,$C$11:H$11,"Payment"))&lt;=0,SUMIFS($C222:I222,$C$11:I$11,"Balance")=0,I222=0),L$8&gt;=L221),L221,
IF(SUMIFS($C222:I222,$C$11:I$11,"Balance")=0, $D$993+SUM($B$8:L$8)-SUMIFS($C222:H222,$C$11:H$11,"Payment"),
L$8))</f>
        <v>0</v>
      </c>
      <c r="L222" s="66">
        <f t="shared" si="39"/>
        <v>0</v>
      </c>
      <c r="M222" s="47"/>
      <c r="N222" s="66">
        <f>IF(OR(AND((O221-$D$993-SUM($C$8:O$8)+SUMIFS($C222:K222,$C$11:K$11,"Payment"))&lt;=0,SUMIFS($C222:L222,$C$11:L$11,"Balance")=0,L222=0),O$8&gt;=O221),O221,
IF(SUMIFS($C222:L222,$C$11:L$11,"Balance")=0, $D$993+SUM($B$8:O$8)-SUMIFS($C222:K222,$C$11:K$11,"Payment"),
O$8))</f>
        <v>0</v>
      </c>
      <c r="O222" s="66">
        <f t="shared" si="40"/>
        <v>0</v>
      </c>
      <c r="P222" s="47"/>
      <c r="Q222" s="66">
        <f>IF(OR(AND((R221-$D$993-SUM($C$8:R$8)+SUMIFS($C222:N222,$C$11:N$11,"Payment"))&lt;=0,SUMIFS($C222:O222,$C$11:O$11,"Balance")=0,O222=0),R$8&gt;=R221),R221,
IF(SUMIFS($C222:O222,$C$11:O$11,"Balance")=0, $D$993+SUM($B$8:R$8)-SUMIFS($C222:N222,$C$11:N$11,"Payment"),
R$8))</f>
        <v>0</v>
      </c>
      <c r="R222" s="66">
        <f t="shared" si="41"/>
        <v>0</v>
      </c>
      <c r="S222" s="47"/>
      <c r="T222" s="66">
        <f>IF(OR(AND((U221-$D$993-SUM($C$8:U$8)+SUMIFS($C222:Q222,$C$11:Q$11,"Payment"))&lt;=0,SUMIFS($C222:R222,$C$11:R$11,"Balance")=0,R222=0),U$8&gt;=U221),U221,
IF(SUMIFS($C222:R222,$C$11:R$11,"Balance")=0, $D$993+SUM($B$8:U$8)-SUMIFS($C222:Q222,$C$11:Q$11,"Payment"),
U$8))</f>
        <v>0</v>
      </c>
      <c r="U222" s="66">
        <f t="shared" si="42"/>
        <v>0</v>
      </c>
      <c r="V222" s="47"/>
      <c r="W222" s="66">
        <f>IF(OR(AND((X221-$D$993-SUM($C$8:X$8)+SUMIFS($C222:T222,$C$11:T$11,"Payment"))&lt;=0,SUMIFS($C222:U222,$C$11:U$11,"Balance")=0,U222=0),X$8&gt;=X221),X221,
IF(SUMIFS($C222:U222,$C$11:U$11,"Balance")=0, $D$993+SUM($B$8:X$8)-SUMIFS($C222:T222,$C$11:T$11,"Payment"),
X$8))</f>
        <v>0</v>
      </c>
      <c r="X222" s="66">
        <f t="shared" si="43"/>
        <v>0</v>
      </c>
      <c r="Y222" s="47"/>
      <c r="Z222" s="66">
        <f>IF(OR(AND((AA221-$D$993-SUM($C$8:AA$8)+SUMIFS($C222:W222,$C$11:W$11,"Payment"))&lt;=0,SUMIFS($C222:X222,$C$11:X$11,"Balance")=0,X222=0),AA$8&gt;=AA221),AA221,
IF(SUMIFS($C222:X222,$C$11:X$11,"Balance")=0, $D$993+SUM($B$8:AA$8)-SUMIFS($C222:W222,$C$11:W$11,"Payment"),
AA$8))</f>
        <v>0</v>
      </c>
      <c r="AA222" s="66">
        <f t="shared" si="44"/>
        <v>0</v>
      </c>
      <c r="AB222" s="47"/>
      <c r="AC222" s="66">
        <f>IF(OR(AND((AD221-$D$993-SUM($C$8:AD$8)+SUMIFS($C222:Z222,$C$11:Z$11,"Payment"))&lt;=0,SUMIFS($C222:AA222,$C$11:AA$11,"Balance")=0,AA222=0),AD$8&gt;=AD221),AD221,
IF(SUMIFS($C222:AA222,$C$11:AA$11,"Balance")=0, $D$993+SUM($B$8:AD$8)-SUMIFS($C222:Z222,$C$11:Z$11,"Payment"),
AD$8))</f>
        <v>0</v>
      </c>
      <c r="AD222" s="66">
        <f t="shared" si="45"/>
        <v>0</v>
      </c>
      <c r="AE222" s="47"/>
      <c r="AF222" s="66">
        <f>IF(OR(AND((AG221-$D$993-SUM($C$8:AG$8)+SUMIFS($C222:AC222,$C$11:AC$11,"Payment"))&lt;=0,SUMIFS($C222:AD222,$C$11:AD$11,"Balance")=0,AD222=0),AG$8&gt;=AG221),AG221,
IF(SUMIFS($C222:AD222,$C$11:AD$11,"Balance")=0, $D$993+SUM($B$8:AG$8)-SUMIFS($C222:AC222,$C$11:AC$11,"Payment"),
AG$8))</f>
        <v>0</v>
      </c>
      <c r="AG222" s="66">
        <f t="shared" si="46"/>
        <v>0</v>
      </c>
      <c r="AH222" s="47"/>
      <c r="AI222" s="66">
        <f>IF(OR(AND((AJ221-$D$993-SUM($C$8:AJ$8)+SUMIFS($C222:AF222,$C$11:AF$11,"Payment"))&lt;=0,SUMIFS($C222:AG222,$C$11:AG$11,"Balance")=0,AG222=0),AJ$8&gt;=AJ221),AJ221,
IF(SUMIFS($C222:AG222,$C$11:AG$11,"Balance")=0, $D$993+SUM($B$8:AJ$8)-SUMIFS($C222:AF222,$C$11:AF$11,"Payment"),
AJ$8))</f>
        <v>0</v>
      </c>
      <c r="AJ222" s="66">
        <f t="shared" si="47"/>
        <v>0</v>
      </c>
      <c r="AK222" s="67"/>
    </row>
    <row r="223" spans="1:37" s="49" customFormat="1" ht="15.6">
      <c r="A223" s="65">
        <v>212</v>
      </c>
      <c r="B223" s="66">
        <f>IF(OR(AND((C222-$D$993-SUM($C$8:C$8))&lt;=0),C$8&gt;=C222),C222, C$8+$D$993)</f>
        <v>0</v>
      </c>
      <c r="C223" s="66">
        <f t="shared" si="36"/>
        <v>0</v>
      </c>
      <c r="D223" s="67"/>
      <c r="E223" s="66">
        <f>IF(OR(AND((F222-$D$993-SUM($C$8:F$8)+SUMIFS(B223:$C223,B$11:$C$11,"Payment"))&lt;=0,SUMIFS($C223:C223,$C$11:C$11,"Balance")=0,C223=0),F$8&gt;=F222),F222,
IF(SUMIFS($C223:C223,$C$11:C$11,"Balance")=0, $D$993+SUM($B$8:F$8)-SUMIFS(B223:$C223,B$11:$C$11,"Payment"),
F$8))</f>
        <v>0</v>
      </c>
      <c r="F223" s="66">
        <f t="shared" si="37"/>
        <v>0</v>
      </c>
      <c r="G223" s="67"/>
      <c r="H223" s="66">
        <f>IF(OR(AND((I222-$D$993-SUM($C$8:I$8)+SUMIFS($C223:E223,$C$11:E$11,"Payment"))&lt;=0,SUMIFS($C223:F223,$C$11:F$11,"Balance")=0,F223=0),I$8&gt;=I222),I222,
IF(SUMIFS($C223:F223,$C$11:F$11,"Balance")=0, $D$993+SUM($B$8:I$8)-SUMIFS($C223:E223,$C$11:E$11,"Payment"),
I$8))</f>
        <v>0</v>
      </c>
      <c r="I223" s="66">
        <f t="shared" si="38"/>
        <v>0</v>
      </c>
      <c r="J223" s="47"/>
      <c r="K223" s="66">
        <f>IF(OR(AND((L222-$D$993-SUM($C$8:L$8)+SUMIFS($C223:H223,$C$11:H$11,"Payment"))&lt;=0,SUMIFS($C223:I223,$C$11:I$11,"Balance")=0,I223=0),L$8&gt;=L222),L222,
IF(SUMIFS($C223:I223,$C$11:I$11,"Balance")=0, $D$993+SUM($B$8:L$8)-SUMIFS($C223:H223,$C$11:H$11,"Payment"),
L$8))</f>
        <v>0</v>
      </c>
      <c r="L223" s="66">
        <f t="shared" si="39"/>
        <v>0</v>
      </c>
      <c r="M223" s="47"/>
      <c r="N223" s="66">
        <f>IF(OR(AND((O222-$D$993-SUM($C$8:O$8)+SUMIFS($C223:K223,$C$11:K$11,"Payment"))&lt;=0,SUMIFS($C223:L223,$C$11:L$11,"Balance")=0,L223=0),O$8&gt;=O222),O222,
IF(SUMIFS($C223:L223,$C$11:L$11,"Balance")=0, $D$993+SUM($B$8:O$8)-SUMIFS($C223:K223,$C$11:K$11,"Payment"),
O$8))</f>
        <v>0</v>
      </c>
      <c r="O223" s="66">
        <f t="shared" si="40"/>
        <v>0</v>
      </c>
      <c r="P223" s="47"/>
      <c r="Q223" s="66">
        <f>IF(OR(AND((R222-$D$993-SUM($C$8:R$8)+SUMIFS($C223:N223,$C$11:N$11,"Payment"))&lt;=0,SUMIFS($C223:O223,$C$11:O$11,"Balance")=0,O223=0),R$8&gt;=R222),R222,
IF(SUMIFS($C223:O223,$C$11:O$11,"Balance")=0, $D$993+SUM($B$8:R$8)-SUMIFS($C223:N223,$C$11:N$11,"Payment"),
R$8))</f>
        <v>0</v>
      </c>
      <c r="R223" s="66">
        <f t="shared" si="41"/>
        <v>0</v>
      </c>
      <c r="S223" s="47"/>
      <c r="T223" s="66">
        <f>IF(OR(AND((U222-$D$993-SUM($C$8:U$8)+SUMIFS($C223:Q223,$C$11:Q$11,"Payment"))&lt;=0,SUMIFS($C223:R223,$C$11:R$11,"Balance")=0,R223=0),U$8&gt;=U222),U222,
IF(SUMIFS($C223:R223,$C$11:R$11,"Balance")=0, $D$993+SUM($B$8:U$8)-SUMIFS($C223:Q223,$C$11:Q$11,"Payment"),
U$8))</f>
        <v>0</v>
      </c>
      <c r="U223" s="66">
        <f t="shared" si="42"/>
        <v>0</v>
      </c>
      <c r="V223" s="47"/>
      <c r="W223" s="66">
        <f>IF(OR(AND((X222-$D$993-SUM($C$8:X$8)+SUMIFS($C223:T223,$C$11:T$11,"Payment"))&lt;=0,SUMIFS($C223:U223,$C$11:U$11,"Balance")=0,U223=0),X$8&gt;=X222),X222,
IF(SUMIFS($C223:U223,$C$11:U$11,"Balance")=0, $D$993+SUM($B$8:X$8)-SUMIFS($C223:T223,$C$11:T$11,"Payment"),
X$8))</f>
        <v>0</v>
      </c>
      <c r="X223" s="66">
        <f t="shared" si="43"/>
        <v>0</v>
      </c>
      <c r="Y223" s="47"/>
      <c r="Z223" s="66">
        <f>IF(OR(AND((AA222-$D$993-SUM($C$8:AA$8)+SUMIFS($C223:W223,$C$11:W$11,"Payment"))&lt;=0,SUMIFS($C223:X223,$C$11:X$11,"Balance")=0,X223=0),AA$8&gt;=AA222),AA222,
IF(SUMIFS($C223:X223,$C$11:X$11,"Balance")=0, $D$993+SUM($B$8:AA$8)-SUMIFS($C223:W223,$C$11:W$11,"Payment"),
AA$8))</f>
        <v>0</v>
      </c>
      <c r="AA223" s="66">
        <f t="shared" si="44"/>
        <v>0</v>
      </c>
      <c r="AB223" s="47"/>
      <c r="AC223" s="66">
        <f>IF(OR(AND((AD222-$D$993-SUM($C$8:AD$8)+SUMIFS($C223:Z223,$C$11:Z$11,"Payment"))&lt;=0,SUMIFS($C223:AA223,$C$11:AA$11,"Balance")=0,AA223=0),AD$8&gt;=AD222),AD222,
IF(SUMIFS($C223:AA223,$C$11:AA$11,"Balance")=0, $D$993+SUM($B$8:AD$8)-SUMIFS($C223:Z223,$C$11:Z$11,"Payment"),
AD$8))</f>
        <v>0</v>
      </c>
      <c r="AD223" s="66">
        <f t="shared" si="45"/>
        <v>0</v>
      </c>
      <c r="AE223" s="47"/>
      <c r="AF223" s="66">
        <f>IF(OR(AND((AG222-$D$993-SUM($C$8:AG$8)+SUMIFS($C223:AC223,$C$11:AC$11,"Payment"))&lt;=0,SUMIFS($C223:AD223,$C$11:AD$11,"Balance")=0,AD223=0),AG$8&gt;=AG222),AG222,
IF(SUMIFS($C223:AD223,$C$11:AD$11,"Balance")=0, $D$993+SUM($B$8:AG$8)-SUMIFS($C223:AC223,$C$11:AC$11,"Payment"),
AG$8))</f>
        <v>0</v>
      </c>
      <c r="AG223" s="66">
        <f t="shared" si="46"/>
        <v>0</v>
      </c>
      <c r="AH223" s="47"/>
      <c r="AI223" s="66">
        <f>IF(OR(AND((AJ222-$D$993-SUM($C$8:AJ$8)+SUMIFS($C223:AF223,$C$11:AF$11,"Payment"))&lt;=0,SUMIFS($C223:AG223,$C$11:AG$11,"Balance")=0,AG223=0),AJ$8&gt;=AJ222),AJ222,
IF(SUMIFS($C223:AG223,$C$11:AG$11,"Balance")=0, $D$993+SUM($B$8:AJ$8)-SUMIFS($C223:AF223,$C$11:AF$11,"Payment"),
AJ$8))</f>
        <v>0</v>
      </c>
      <c r="AJ223" s="66">
        <f t="shared" si="47"/>
        <v>0</v>
      </c>
      <c r="AK223" s="67"/>
    </row>
    <row r="224" spans="1:37" s="49" customFormat="1" ht="15.6">
      <c r="A224" s="65">
        <v>213</v>
      </c>
      <c r="B224" s="66">
        <f>IF(OR(AND((C223-$D$993-SUM($C$8:C$8))&lt;=0),C$8&gt;=C223),C223, C$8+$D$993)</f>
        <v>0</v>
      </c>
      <c r="C224" s="66">
        <f t="shared" si="36"/>
        <v>0</v>
      </c>
      <c r="D224" s="67"/>
      <c r="E224" s="66">
        <f>IF(OR(AND((F223-$D$993-SUM($C$8:F$8)+SUMIFS(B224:$C224,B$11:$C$11,"Payment"))&lt;=0,SUMIFS($C224:C224,$C$11:C$11,"Balance")=0,C224=0),F$8&gt;=F223),F223,
IF(SUMIFS($C224:C224,$C$11:C$11,"Balance")=0, $D$993+SUM($B$8:F$8)-SUMIFS(B224:$C224,B$11:$C$11,"Payment"),
F$8))</f>
        <v>0</v>
      </c>
      <c r="F224" s="66">
        <f t="shared" si="37"/>
        <v>0</v>
      </c>
      <c r="G224" s="67"/>
      <c r="H224" s="66">
        <f>IF(OR(AND((I223-$D$993-SUM($C$8:I$8)+SUMIFS($C224:E224,$C$11:E$11,"Payment"))&lt;=0,SUMIFS($C224:F224,$C$11:F$11,"Balance")=0,F224=0),I$8&gt;=I223),I223,
IF(SUMIFS($C224:F224,$C$11:F$11,"Balance")=0, $D$993+SUM($B$8:I$8)-SUMIFS($C224:E224,$C$11:E$11,"Payment"),
I$8))</f>
        <v>0</v>
      </c>
      <c r="I224" s="66">
        <f t="shared" si="38"/>
        <v>0</v>
      </c>
      <c r="J224" s="47"/>
      <c r="K224" s="66">
        <f>IF(OR(AND((L223-$D$993-SUM($C$8:L$8)+SUMIFS($C224:H224,$C$11:H$11,"Payment"))&lt;=0,SUMIFS($C224:I224,$C$11:I$11,"Balance")=0,I224=0),L$8&gt;=L223),L223,
IF(SUMIFS($C224:I224,$C$11:I$11,"Balance")=0, $D$993+SUM($B$8:L$8)-SUMIFS($C224:H224,$C$11:H$11,"Payment"),
L$8))</f>
        <v>0</v>
      </c>
      <c r="L224" s="66">
        <f t="shared" si="39"/>
        <v>0</v>
      </c>
      <c r="M224" s="47"/>
      <c r="N224" s="66">
        <f>IF(OR(AND((O223-$D$993-SUM($C$8:O$8)+SUMIFS($C224:K224,$C$11:K$11,"Payment"))&lt;=0,SUMIFS($C224:L224,$C$11:L$11,"Balance")=0,L224=0),O$8&gt;=O223),O223,
IF(SUMIFS($C224:L224,$C$11:L$11,"Balance")=0, $D$993+SUM($B$8:O$8)-SUMIFS($C224:K224,$C$11:K$11,"Payment"),
O$8))</f>
        <v>0</v>
      </c>
      <c r="O224" s="66">
        <f t="shared" si="40"/>
        <v>0</v>
      </c>
      <c r="P224" s="47"/>
      <c r="Q224" s="66">
        <f>IF(OR(AND((R223-$D$993-SUM($C$8:R$8)+SUMIFS($C224:N224,$C$11:N$11,"Payment"))&lt;=0,SUMIFS($C224:O224,$C$11:O$11,"Balance")=0,O224=0),R$8&gt;=R223),R223,
IF(SUMIFS($C224:O224,$C$11:O$11,"Balance")=0, $D$993+SUM($B$8:R$8)-SUMIFS($C224:N224,$C$11:N$11,"Payment"),
R$8))</f>
        <v>0</v>
      </c>
      <c r="R224" s="66">
        <f t="shared" si="41"/>
        <v>0</v>
      </c>
      <c r="S224" s="47"/>
      <c r="T224" s="66">
        <f>IF(OR(AND((U223-$D$993-SUM($C$8:U$8)+SUMIFS($C224:Q224,$C$11:Q$11,"Payment"))&lt;=0,SUMIFS($C224:R224,$C$11:R$11,"Balance")=0,R224=0),U$8&gt;=U223),U223,
IF(SUMIFS($C224:R224,$C$11:R$11,"Balance")=0, $D$993+SUM($B$8:U$8)-SUMIFS($C224:Q224,$C$11:Q$11,"Payment"),
U$8))</f>
        <v>0</v>
      </c>
      <c r="U224" s="66">
        <f t="shared" si="42"/>
        <v>0</v>
      </c>
      <c r="V224" s="47"/>
      <c r="W224" s="66">
        <f>IF(OR(AND((X223-$D$993-SUM($C$8:X$8)+SUMIFS($C224:T224,$C$11:T$11,"Payment"))&lt;=0,SUMIFS($C224:U224,$C$11:U$11,"Balance")=0,U224=0),X$8&gt;=X223),X223,
IF(SUMIFS($C224:U224,$C$11:U$11,"Balance")=0, $D$993+SUM($B$8:X$8)-SUMIFS($C224:T224,$C$11:T$11,"Payment"),
X$8))</f>
        <v>0</v>
      </c>
      <c r="X224" s="66">
        <f t="shared" si="43"/>
        <v>0</v>
      </c>
      <c r="Y224" s="47"/>
      <c r="Z224" s="66">
        <f>IF(OR(AND((AA223-$D$993-SUM($C$8:AA$8)+SUMIFS($C224:W224,$C$11:W$11,"Payment"))&lt;=0,SUMIFS($C224:X224,$C$11:X$11,"Balance")=0,X224=0),AA$8&gt;=AA223),AA223,
IF(SUMIFS($C224:X224,$C$11:X$11,"Balance")=0, $D$993+SUM($B$8:AA$8)-SUMIFS($C224:W224,$C$11:W$11,"Payment"),
AA$8))</f>
        <v>0</v>
      </c>
      <c r="AA224" s="66">
        <f t="shared" si="44"/>
        <v>0</v>
      </c>
      <c r="AB224" s="47"/>
      <c r="AC224" s="66">
        <f>IF(OR(AND((AD223-$D$993-SUM($C$8:AD$8)+SUMIFS($C224:Z224,$C$11:Z$11,"Payment"))&lt;=0,SUMIFS($C224:AA224,$C$11:AA$11,"Balance")=0,AA224=0),AD$8&gt;=AD223),AD223,
IF(SUMIFS($C224:AA224,$C$11:AA$11,"Balance")=0, $D$993+SUM($B$8:AD$8)-SUMIFS($C224:Z224,$C$11:Z$11,"Payment"),
AD$8))</f>
        <v>0</v>
      </c>
      <c r="AD224" s="66">
        <f t="shared" si="45"/>
        <v>0</v>
      </c>
      <c r="AE224" s="47"/>
      <c r="AF224" s="66">
        <f>IF(OR(AND((AG223-$D$993-SUM($C$8:AG$8)+SUMIFS($C224:AC224,$C$11:AC$11,"Payment"))&lt;=0,SUMIFS($C224:AD224,$C$11:AD$11,"Balance")=0,AD224=0),AG$8&gt;=AG223),AG223,
IF(SUMIFS($C224:AD224,$C$11:AD$11,"Balance")=0, $D$993+SUM($B$8:AG$8)-SUMIFS($C224:AC224,$C$11:AC$11,"Payment"),
AG$8))</f>
        <v>0</v>
      </c>
      <c r="AG224" s="66">
        <f t="shared" si="46"/>
        <v>0</v>
      </c>
      <c r="AH224" s="47"/>
      <c r="AI224" s="66">
        <f>IF(OR(AND((AJ223-$D$993-SUM($C$8:AJ$8)+SUMIFS($C224:AF224,$C$11:AF$11,"Payment"))&lt;=0,SUMIFS($C224:AG224,$C$11:AG$11,"Balance")=0,AG224=0),AJ$8&gt;=AJ223),AJ223,
IF(SUMIFS($C224:AG224,$C$11:AG$11,"Balance")=0, $D$993+SUM($B$8:AJ$8)-SUMIFS($C224:AF224,$C$11:AF$11,"Payment"),
AJ$8))</f>
        <v>0</v>
      </c>
      <c r="AJ224" s="66">
        <f t="shared" si="47"/>
        <v>0</v>
      </c>
      <c r="AK224" s="67"/>
    </row>
    <row r="225" spans="1:37" s="49" customFormat="1" ht="15.6">
      <c r="A225" s="65">
        <v>214</v>
      </c>
      <c r="B225" s="66">
        <f>IF(OR(AND((C224-$D$993-SUM($C$8:C$8))&lt;=0),C$8&gt;=C224),C224, C$8+$D$993)</f>
        <v>0</v>
      </c>
      <c r="C225" s="66">
        <f t="shared" si="36"/>
        <v>0</v>
      </c>
      <c r="D225" s="67"/>
      <c r="E225" s="66">
        <f>IF(OR(AND((F224-$D$993-SUM($C$8:F$8)+SUMIFS(B225:$C225,B$11:$C$11,"Payment"))&lt;=0,SUMIFS($C225:C225,$C$11:C$11,"Balance")=0,C225=0),F$8&gt;=F224),F224,
IF(SUMIFS($C225:C225,$C$11:C$11,"Balance")=0, $D$993+SUM($B$8:F$8)-SUMIFS(B225:$C225,B$11:$C$11,"Payment"),
F$8))</f>
        <v>0</v>
      </c>
      <c r="F225" s="66">
        <f t="shared" si="37"/>
        <v>0</v>
      </c>
      <c r="G225" s="67"/>
      <c r="H225" s="66">
        <f>IF(OR(AND((I224-$D$993-SUM($C$8:I$8)+SUMIFS($C225:E225,$C$11:E$11,"Payment"))&lt;=0,SUMIFS($C225:F225,$C$11:F$11,"Balance")=0,F225=0),I$8&gt;=I224),I224,
IF(SUMIFS($C225:F225,$C$11:F$11,"Balance")=0, $D$993+SUM($B$8:I$8)-SUMIFS($C225:E225,$C$11:E$11,"Payment"),
I$8))</f>
        <v>0</v>
      </c>
      <c r="I225" s="66">
        <f t="shared" si="38"/>
        <v>0</v>
      </c>
      <c r="J225" s="47"/>
      <c r="K225" s="66">
        <f>IF(OR(AND((L224-$D$993-SUM($C$8:L$8)+SUMIFS($C225:H225,$C$11:H$11,"Payment"))&lt;=0,SUMIFS($C225:I225,$C$11:I$11,"Balance")=0,I225=0),L$8&gt;=L224),L224,
IF(SUMIFS($C225:I225,$C$11:I$11,"Balance")=0, $D$993+SUM($B$8:L$8)-SUMIFS($C225:H225,$C$11:H$11,"Payment"),
L$8))</f>
        <v>0</v>
      </c>
      <c r="L225" s="66">
        <f t="shared" si="39"/>
        <v>0</v>
      </c>
      <c r="M225" s="47"/>
      <c r="N225" s="66">
        <f>IF(OR(AND((O224-$D$993-SUM($C$8:O$8)+SUMIFS($C225:K225,$C$11:K$11,"Payment"))&lt;=0,SUMIFS($C225:L225,$C$11:L$11,"Balance")=0,L225=0),O$8&gt;=O224),O224,
IF(SUMIFS($C225:L225,$C$11:L$11,"Balance")=0, $D$993+SUM($B$8:O$8)-SUMIFS($C225:K225,$C$11:K$11,"Payment"),
O$8))</f>
        <v>0</v>
      </c>
      <c r="O225" s="66">
        <f t="shared" si="40"/>
        <v>0</v>
      </c>
      <c r="P225" s="47"/>
      <c r="Q225" s="66">
        <f>IF(OR(AND((R224-$D$993-SUM($C$8:R$8)+SUMIFS($C225:N225,$C$11:N$11,"Payment"))&lt;=0,SUMIFS($C225:O225,$C$11:O$11,"Balance")=0,O225=0),R$8&gt;=R224),R224,
IF(SUMIFS($C225:O225,$C$11:O$11,"Balance")=0, $D$993+SUM($B$8:R$8)-SUMIFS($C225:N225,$C$11:N$11,"Payment"),
R$8))</f>
        <v>0</v>
      </c>
      <c r="R225" s="66">
        <f t="shared" si="41"/>
        <v>0</v>
      </c>
      <c r="S225" s="47"/>
      <c r="T225" s="66">
        <f>IF(OR(AND((U224-$D$993-SUM($C$8:U$8)+SUMIFS($C225:Q225,$C$11:Q$11,"Payment"))&lt;=0,SUMIFS($C225:R225,$C$11:R$11,"Balance")=0,R225=0),U$8&gt;=U224),U224,
IF(SUMIFS($C225:R225,$C$11:R$11,"Balance")=0, $D$993+SUM($B$8:U$8)-SUMIFS($C225:Q225,$C$11:Q$11,"Payment"),
U$8))</f>
        <v>0</v>
      </c>
      <c r="U225" s="66">
        <f t="shared" si="42"/>
        <v>0</v>
      </c>
      <c r="V225" s="47"/>
      <c r="W225" s="66">
        <f>IF(OR(AND((X224-$D$993-SUM($C$8:X$8)+SUMIFS($C225:T225,$C$11:T$11,"Payment"))&lt;=0,SUMIFS($C225:U225,$C$11:U$11,"Balance")=0,U225=0),X$8&gt;=X224),X224,
IF(SUMIFS($C225:U225,$C$11:U$11,"Balance")=0, $D$993+SUM($B$8:X$8)-SUMIFS($C225:T225,$C$11:T$11,"Payment"),
X$8))</f>
        <v>0</v>
      </c>
      <c r="X225" s="66">
        <f t="shared" si="43"/>
        <v>0</v>
      </c>
      <c r="Y225" s="47"/>
      <c r="Z225" s="66">
        <f>IF(OR(AND((AA224-$D$993-SUM($C$8:AA$8)+SUMIFS($C225:W225,$C$11:W$11,"Payment"))&lt;=0,SUMIFS($C225:X225,$C$11:X$11,"Balance")=0,X225=0),AA$8&gt;=AA224),AA224,
IF(SUMIFS($C225:X225,$C$11:X$11,"Balance")=0, $D$993+SUM($B$8:AA$8)-SUMIFS($C225:W225,$C$11:W$11,"Payment"),
AA$8))</f>
        <v>0</v>
      </c>
      <c r="AA225" s="66">
        <f t="shared" si="44"/>
        <v>0</v>
      </c>
      <c r="AB225" s="47"/>
      <c r="AC225" s="66">
        <f>IF(OR(AND((AD224-$D$993-SUM($C$8:AD$8)+SUMIFS($C225:Z225,$C$11:Z$11,"Payment"))&lt;=0,SUMIFS($C225:AA225,$C$11:AA$11,"Balance")=0,AA225=0),AD$8&gt;=AD224),AD224,
IF(SUMIFS($C225:AA225,$C$11:AA$11,"Balance")=0, $D$993+SUM($B$8:AD$8)-SUMIFS($C225:Z225,$C$11:Z$11,"Payment"),
AD$8))</f>
        <v>0</v>
      </c>
      <c r="AD225" s="66">
        <f t="shared" si="45"/>
        <v>0</v>
      </c>
      <c r="AE225" s="47"/>
      <c r="AF225" s="66">
        <f>IF(OR(AND((AG224-$D$993-SUM($C$8:AG$8)+SUMIFS($C225:AC225,$C$11:AC$11,"Payment"))&lt;=0,SUMIFS($C225:AD225,$C$11:AD$11,"Balance")=0,AD225=0),AG$8&gt;=AG224),AG224,
IF(SUMIFS($C225:AD225,$C$11:AD$11,"Balance")=0, $D$993+SUM($B$8:AG$8)-SUMIFS($C225:AC225,$C$11:AC$11,"Payment"),
AG$8))</f>
        <v>0</v>
      </c>
      <c r="AG225" s="66">
        <f t="shared" si="46"/>
        <v>0</v>
      </c>
      <c r="AH225" s="47"/>
      <c r="AI225" s="66">
        <f>IF(OR(AND((AJ224-$D$993-SUM($C$8:AJ$8)+SUMIFS($C225:AF225,$C$11:AF$11,"Payment"))&lt;=0,SUMIFS($C225:AG225,$C$11:AG$11,"Balance")=0,AG225=0),AJ$8&gt;=AJ224),AJ224,
IF(SUMIFS($C225:AG225,$C$11:AG$11,"Balance")=0, $D$993+SUM($B$8:AJ$8)-SUMIFS($C225:AF225,$C$11:AF$11,"Payment"),
AJ$8))</f>
        <v>0</v>
      </c>
      <c r="AJ225" s="66">
        <f t="shared" si="47"/>
        <v>0</v>
      </c>
      <c r="AK225" s="67"/>
    </row>
    <row r="226" spans="1:37" s="49" customFormat="1" ht="15.6">
      <c r="A226" s="65">
        <v>215</v>
      </c>
      <c r="B226" s="66">
        <f>IF(OR(AND((C225-$D$993-SUM($C$8:C$8))&lt;=0),C$8&gt;=C225),C225, C$8+$D$993)</f>
        <v>0</v>
      </c>
      <c r="C226" s="66">
        <f t="shared" si="36"/>
        <v>0</v>
      </c>
      <c r="D226" s="67"/>
      <c r="E226" s="66">
        <f>IF(OR(AND((F225-$D$993-SUM($C$8:F$8)+SUMIFS(B226:$C226,B$11:$C$11,"Payment"))&lt;=0,SUMIFS($C226:C226,$C$11:C$11,"Balance")=0,C226=0),F$8&gt;=F225),F225,
IF(SUMIFS($C226:C226,$C$11:C$11,"Balance")=0, $D$993+SUM($B$8:F$8)-SUMIFS(B226:$C226,B$11:$C$11,"Payment"),
F$8))</f>
        <v>0</v>
      </c>
      <c r="F226" s="66">
        <f t="shared" si="37"/>
        <v>0</v>
      </c>
      <c r="G226" s="67"/>
      <c r="H226" s="66">
        <f>IF(OR(AND((I225-$D$993-SUM($C$8:I$8)+SUMIFS($C226:E226,$C$11:E$11,"Payment"))&lt;=0,SUMIFS($C226:F226,$C$11:F$11,"Balance")=0,F226=0),I$8&gt;=I225),I225,
IF(SUMIFS($C226:F226,$C$11:F$11,"Balance")=0, $D$993+SUM($B$8:I$8)-SUMIFS($C226:E226,$C$11:E$11,"Payment"),
I$8))</f>
        <v>0</v>
      </c>
      <c r="I226" s="66">
        <f t="shared" si="38"/>
        <v>0</v>
      </c>
      <c r="J226" s="47"/>
      <c r="K226" s="66">
        <f>IF(OR(AND((L225-$D$993-SUM($C$8:L$8)+SUMIFS($C226:H226,$C$11:H$11,"Payment"))&lt;=0,SUMIFS($C226:I226,$C$11:I$11,"Balance")=0,I226=0),L$8&gt;=L225),L225,
IF(SUMIFS($C226:I226,$C$11:I$11,"Balance")=0, $D$993+SUM($B$8:L$8)-SUMIFS($C226:H226,$C$11:H$11,"Payment"),
L$8))</f>
        <v>0</v>
      </c>
      <c r="L226" s="66">
        <f t="shared" si="39"/>
        <v>0</v>
      </c>
      <c r="M226" s="47"/>
      <c r="N226" s="66">
        <f>IF(OR(AND((O225-$D$993-SUM($C$8:O$8)+SUMIFS($C226:K226,$C$11:K$11,"Payment"))&lt;=0,SUMIFS($C226:L226,$C$11:L$11,"Balance")=0,L226=0),O$8&gt;=O225),O225,
IF(SUMIFS($C226:L226,$C$11:L$11,"Balance")=0, $D$993+SUM($B$8:O$8)-SUMIFS($C226:K226,$C$11:K$11,"Payment"),
O$8))</f>
        <v>0</v>
      </c>
      <c r="O226" s="66">
        <f t="shared" si="40"/>
        <v>0</v>
      </c>
      <c r="P226" s="47"/>
      <c r="Q226" s="66">
        <f>IF(OR(AND((R225-$D$993-SUM($C$8:R$8)+SUMIFS($C226:N226,$C$11:N$11,"Payment"))&lt;=0,SUMIFS($C226:O226,$C$11:O$11,"Balance")=0,O226=0),R$8&gt;=R225),R225,
IF(SUMIFS($C226:O226,$C$11:O$11,"Balance")=0, $D$993+SUM($B$8:R$8)-SUMIFS($C226:N226,$C$11:N$11,"Payment"),
R$8))</f>
        <v>0</v>
      </c>
      <c r="R226" s="66">
        <f t="shared" si="41"/>
        <v>0</v>
      </c>
      <c r="S226" s="47"/>
      <c r="T226" s="66">
        <f>IF(OR(AND((U225-$D$993-SUM($C$8:U$8)+SUMIFS($C226:Q226,$C$11:Q$11,"Payment"))&lt;=0,SUMIFS($C226:R226,$C$11:R$11,"Balance")=0,R226=0),U$8&gt;=U225),U225,
IF(SUMIFS($C226:R226,$C$11:R$11,"Balance")=0, $D$993+SUM($B$8:U$8)-SUMIFS($C226:Q226,$C$11:Q$11,"Payment"),
U$8))</f>
        <v>0</v>
      </c>
      <c r="U226" s="66">
        <f t="shared" si="42"/>
        <v>0</v>
      </c>
      <c r="V226" s="47"/>
      <c r="W226" s="66">
        <f>IF(OR(AND((X225-$D$993-SUM($C$8:X$8)+SUMIFS($C226:T226,$C$11:T$11,"Payment"))&lt;=0,SUMIFS($C226:U226,$C$11:U$11,"Balance")=0,U226=0),X$8&gt;=X225),X225,
IF(SUMIFS($C226:U226,$C$11:U$11,"Balance")=0, $D$993+SUM($B$8:X$8)-SUMIFS($C226:T226,$C$11:T$11,"Payment"),
X$8))</f>
        <v>0</v>
      </c>
      <c r="X226" s="66">
        <f t="shared" si="43"/>
        <v>0</v>
      </c>
      <c r="Y226" s="47"/>
      <c r="Z226" s="66">
        <f>IF(OR(AND((AA225-$D$993-SUM($C$8:AA$8)+SUMIFS($C226:W226,$C$11:W$11,"Payment"))&lt;=0,SUMIFS($C226:X226,$C$11:X$11,"Balance")=0,X226=0),AA$8&gt;=AA225),AA225,
IF(SUMIFS($C226:X226,$C$11:X$11,"Balance")=0, $D$993+SUM($B$8:AA$8)-SUMIFS($C226:W226,$C$11:W$11,"Payment"),
AA$8))</f>
        <v>0</v>
      </c>
      <c r="AA226" s="66">
        <f t="shared" si="44"/>
        <v>0</v>
      </c>
      <c r="AB226" s="47"/>
      <c r="AC226" s="66">
        <f>IF(OR(AND((AD225-$D$993-SUM($C$8:AD$8)+SUMIFS($C226:Z226,$C$11:Z$11,"Payment"))&lt;=0,SUMIFS($C226:AA226,$C$11:AA$11,"Balance")=0,AA226=0),AD$8&gt;=AD225),AD225,
IF(SUMIFS($C226:AA226,$C$11:AA$11,"Balance")=0, $D$993+SUM($B$8:AD$8)-SUMIFS($C226:Z226,$C$11:Z$11,"Payment"),
AD$8))</f>
        <v>0</v>
      </c>
      <c r="AD226" s="66">
        <f t="shared" si="45"/>
        <v>0</v>
      </c>
      <c r="AE226" s="47"/>
      <c r="AF226" s="66">
        <f>IF(OR(AND((AG225-$D$993-SUM($C$8:AG$8)+SUMIFS($C226:AC226,$C$11:AC$11,"Payment"))&lt;=0,SUMIFS($C226:AD226,$C$11:AD$11,"Balance")=0,AD226=0),AG$8&gt;=AG225),AG225,
IF(SUMIFS($C226:AD226,$C$11:AD$11,"Balance")=0, $D$993+SUM($B$8:AG$8)-SUMIFS($C226:AC226,$C$11:AC$11,"Payment"),
AG$8))</f>
        <v>0</v>
      </c>
      <c r="AG226" s="66">
        <f t="shared" si="46"/>
        <v>0</v>
      </c>
      <c r="AH226" s="47"/>
      <c r="AI226" s="66">
        <f>IF(OR(AND((AJ225-$D$993-SUM($C$8:AJ$8)+SUMIFS($C226:AF226,$C$11:AF$11,"Payment"))&lt;=0,SUMIFS($C226:AG226,$C$11:AG$11,"Balance")=0,AG226=0),AJ$8&gt;=AJ225),AJ225,
IF(SUMIFS($C226:AG226,$C$11:AG$11,"Balance")=0, $D$993+SUM($B$8:AJ$8)-SUMIFS($C226:AF226,$C$11:AF$11,"Payment"),
AJ$8))</f>
        <v>0</v>
      </c>
      <c r="AJ226" s="66">
        <f t="shared" si="47"/>
        <v>0</v>
      </c>
      <c r="AK226" s="67"/>
    </row>
    <row r="227" spans="1:37" s="49" customFormat="1" ht="15.6">
      <c r="A227" s="65">
        <v>216</v>
      </c>
      <c r="B227" s="66">
        <f>IF(OR(AND((C226-$D$993-SUM($C$8:C$8))&lt;=0),C$8&gt;=C226),C226, C$8+$D$993)</f>
        <v>0</v>
      </c>
      <c r="C227" s="66">
        <f t="shared" si="36"/>
        <v>0</v>
      </c>
      <c r="D227" s="67"/>
      <c r="E227" s="66">
        <f>IF(OR(AND((F226-$D$993-SUM($C$8:F$8)+SUMIFS(B227:$C227,B$11:$C$11,"Payment"))&lt;=0,SUMIFS($C227:C227,$C$11:C$11,"Balance")=0,C227=0),F$8&gt;=F226),F226,
IF(SUMIFS($C227:C227,$C$11:C$11,"Balance")=0, $D$993+SUM($B$8:F$8)-SUMIFS(B227:$C227,B$11:$C$11,"Payment"),
F$8))</f>
        <v>0</v>
      </c>
      <c r="F227" s="66">
        <f t="shared" si="37"/>
        <v>0</v>
      </c>
      <c r="G227" s="67"/>
      <c r="H227" s="66">
        <f>IF(OR(AND((I226-$D$993-SUM($C$8:I$8)+SUMIFS($C227:E227,$C$11:E$11,"Payment"))&lt;=0,SUMIFS($C227:F227,$C$11:F$11,"Balance")=0,F227=0),I$8&gt;=I226),I226,
IF(SUMIFS($C227:F227,$C$11:F$11,"Balance")=0, $D$993+SUM($B$8:I$8)-SUMIFS($C227:E227,$C$11:E$11,"Payment"),
I$8))</f>
        <v>0</v>
      </c>
      <c r="I227" s="66">
        <f t="shared" si="38"/>
        <v>0</v>
      </c>
      <c r="J227" s="47"/>
      <c r="K227" s="66">
        <f>IF(OR(AND((L226-$D$993-SUM($C$8:L$8)+SUMIFS($C227:H227,$C$11:H$11,"Payment"))&lt;=0,SUMIFS($C227:I227,$C$11:I$11,"Balance")=0,I227=0),L$8&gt;=L226),L226,
IF(SUMIFS($C227:I227,$C$11:I$11,"Balance")=0, $D$993+SUM($B$8:L$8)-SUMIFS($C227:H227,$C$11:H$11,"Payment"),
L$8))</f>
        <v>0</v>
      </c>
      <c r="L227" s="66">
        <f t="shared" si="39"/>
        <v>0</v>
      </c>
      <c r="M227" s="47"/>
      <c r="N227" s="66">
        <f>IF(OR(AND((O226-$D$993-SUM($C$8:O$8)+SUMIFS($C227:K227,$C$11:K$11,"Payment"))&lt;=0,SUMIFS($C227:L227,$C$11:L$11,"Balance")=0,L227=0),O$8&gt;=O226),O226,
IF(SUMIFS($C227:L227,$C$11:L$11,"Balance")=0, $D$993+SUM($B$8:O$8)-SUMIFS($C227:K227,$C$11:K$11,"Payment"),
O$8))</f>
        <v>0</v>
      </c>
      <c r="O227" s="66">
        <f t="shared" si="40"/>
        <v>0</v>
      </c>
      <c r="P227" s="47"/>
      <c r="Q227" s="66">
        <f>IF(OR(AND((R226-$D$993-SUM($C$8:R$8)+SUMIFS($C227:N227,$C$11:N$11,"Payment"))&lt;=0,SUMIFS($C227:O227,$C$11:O$11,"Balance")=0,O227=0),R$8&gt;=R226),R226,
IF(SUMIFS($C227:O227,$C$11:O$11,"Balance")=0, $D$993+SUM($B$8:R$8)-SUMIFS($C227:N227,$C$11:N$11,"Payment"),
R$8))</f>
        <v>0</v>
      </c>
      <c r="R227" s="66">
        <f t="shared" si="41"/>
        <v>0</v>
      </c>
      <c r="S227" s="47"/>
      <c r="T227" s="66">
        <f>IF(OR(AND((U226-$D$993-SUM($C$8:U$8)+SUMIFS($C227:Q227,$C$11:Q$11,"Payment"))&lt;=0,SUMIFS($C227:R227,$C$11:R$11,"Balance")=0,R227=0),U$8&gt;=U226),U226,
IF(SUMIFS($C227:R227,$C$11:R$11,"Balance")=0, $D$993+SUM($B$8:U$8)-SUMIFS($C227:Q227,$C$11:Q$11,"Payment"),
U$8))</f>
        <v>0</v>
      </c>
      <c r="U227" s="66">
        <f t="shared" si="42"/>
        <v>0</v>
      </c>
      <c r="V227" s="47"/>
      <c r="W227" s="66">
        <f>IF(OR(AND((X226-$D$993-SUM($C$8:X$8)+SUMIFS($C227:T227,$C$11:T$11,"Payment"))&lt;=0,SUMIFS($C227:U227,$C$11:U$11,"Balance")=0,U227=0),X$8&gt;=X226),X226,
IF(SUMIFS($C227:U227,$C$11:U$11,"Balance")=0, $D$993+SUM($B$8:X$8)-SUMIFS($C227:T227,$C$11:T$11,"Payment"),
X$8))</f>
        <v>0</v>
      </c>
      <c r="X227" s="66">
        <f t="shared" si="43"/>
        <v>0</v>
      </c>
      <c r="Y227" s="47"/>
      <c r="Z227" s="66">
        <f>IF(OR(AND((AA226-$D$993-SUM($C$8:AA$8)+SUMIFS($C227:W227,$C$11:W$11,"Payment"))&lt;=0,SUMIFS($C227:X227,$C$11:X$11,"Balance")=0,X227=0),AA$8&gt;=AA226),AA226,
IF(SUMIFS($C227:X227,$C$11:X$11,"Balance")=0, $D$993+SUM($B$8:AA$8)-SUMIFS($C227:W227,$C$11:W$11,"Payment"),
AA$8))</f>
        <v>0</v>
      </c>
      <c r="AA227" s="66">
        <f t="shared" si="44"/>
        <v>0</v>
      </c>
      <c r="AB227" s="47"/>
      <c r="AC227" s="66">
        <f>IF(OR(AND((AD226-$D$993-SUM($C$8:AD$8)+SUMIFS($C227:Z227,$C$11:Z$11,"Payment"))&lt;=0,SUMIFS($C227:AA227,$C$11:AA$11,"Balance")=0,AA227=0),AD$8&gt;=AD226),AD226,
IF(SUMIFS($C227:AA227,$C$11:AA$11,"Balance")=0, $D$993+SUM($B$8:AD$8)-SUMIFS($C227:Z227,$C$11:Z$11,"Payment"),
AD$8))</f>
        <v>0</v>
      </c>
      <c r="AD227" s="66">
        <f t="shared" si="45"/>
        <v>0</v>
      </c>
      <c r="AE227" s="47"/>
      <c r="AF227" s="66">
        <f>IF(OR(AND((AG226-$D$993-SUM($C$8:AG$8)+SUMIFS($C227:AC227,$C$11:AC$11,"Payment"))&lt;=0,SUMIFS($C227:AD227,$C$11:AD$11,"Balance")=0,AD227=0),AG$8&gt;=AG226),AG226,
IF(SUMIFS($C227:AD227,$C$11:AD$11,"Balance")=0, $D$993+SUM($B$8:AG$8)-SUMIFS($C227:AC227,$C$11:AC$11,"Payment"),
AG$8))</f>
        <v>0</v>
      </c>
      <c r="AG227" s="66">
        <f t="shared" si="46"/>
        <v>0</v>
      </c>
      <c r="AH227" s="47"/>
      <c r="AI227" s="66">
        <f>IF(OR(AND((AJ226-$D$993-SUM($C$8:AJ$8)+SUMIFS($C227:AF227,$C$11:AF$11,"Payment"))&lt;=0,SUMIFS($C227:AG227,$C$11:AG$11,"Balance")=0,AG227=0),AJ$8&gt;=AJ226),AJ226,
IF(SUMIFS($C227:AG227,$C$11:AG$11,"Balance")=0, $D$993+SUM($B$8:AJ$8)-SUMIFS($C227:AF227,$C$11:AF$11,"Payment"),
AJ$8))</f>
        <v>0</v>
      </c>
      <c r="AJ227" s="66">
        <f t="shared" si="47"/>
        <v>0</v>
      </c>
      <c r="AK227" s="67"/>
    </row>
    <row r="228" spans="1:37" s="49" customFormat="1" ht="15.6">
      <c r="A228" s="65">
        <v>217</v>
      </c>
      <c r="B228" s="66">
        <f>IF(OR(AND((C227-$D$993-SUM($C$8:C$8))&lt;=0),C$8&gt;=C227),C227, C$8+$D$993)</f>
        <v>0</v>
      </c>
      <c r="C228" s="66">
        <f t="shared" si="36"/>
        <v>0</v>
      </c>
      <c r="D228" s="67"/>
      <c r="E228" s="66">
        <f>IF(OR(AND((F227-$D$993-SUM($C$8:F$8)+SUMIFS(B228:$C228,B$11:$C$11,"Payment"))&lt;=0,SUMIFS($C228:C228,$C$11:C$11,"Balance")=0,C228=0),F$8&gt;=F227),F227,
IF(SUMIFS($C228:C228,$C$11:C$11,"Balance")=0, $D$993+SUM($B$8:F$8)-SUMIFS(B228:$C228,B$11:$C$11,"Payment"),
F$8))</f>
        <v>0</v>
      </c>
      <c r="F228" s="66">
        <f t="shared" si="37"/>
        <v>0</v>
      </c>
      <c r="G228" s="67"/>
      <c r="H228" s="66">
        <f>IF(OR(AND((I227-$D$993-SUM($C$8:I$8)+SUMIFS($C228:E228,$C$11:E$11,"Payment"))&lt;=0,SUMIFS($C228:F228,$C$11:F$11,"Balance")=0,F228=0),I$8&gt;=I227),I227,
IF(SUMIFS($C228:F228,$C$11:F$11,"Balance")=0, $D$993+SUM($B$8:I$8)-SUMIFS($C228:E228,$C$11:E$11,"Payment"),
I$8))</f>
        <v>0</v>
      </c>
      <c r="I228" s="66">
        <f t="shared" si="38"/>
        <v>0</v>
      </c>
      <c r="J228" s="47"/>
      <c r="K228" s="66">
        <f>IF(OR(AND((L227-$D$993-SUM($C$8:L$8)+SUMIFS($C228:H228,$C$11:H$11,"Payment"))&lt;=0,SUMIFS($C228:I228,$C$11:I$11,"Balance")=0,I228=0),L$8&gt;=L227),L227,
IF(SUMIFS($C228:I228,$C$11:I$11,"Balance")=0, $D$993+SUM($B$8:L$8)-SUMIFS($C228:H228,$C$11:H$11,"Payment"),
L$8))</f>
        <v>0</v>
      </c>
      <c r="L228" s="66">
        <f t="shared" si="39"/>
        <v>0</v>
      </c>
      <c r="M228" s="47"/>
      <c r="N228" s="66">
        <f>IF(OR(AND((O227-$D$993-SUM($C$8:O$8)+SUMIFS($C228:K228,$C$11:K$11,"Payment"))&lt;=0,SUMIFS($C228:L228,$C$11:L$11,"Balance")=0,L228=0),O$8&gt;=O227),O227,
IF(SUMIFS($C228:L228,$C$11:L$11,"Balance")=0, $D$993+SUM($B$8:O$8)-SUMIFS($C228:K228,$C$11:K$11,"Payment"),
O$8))</f>
        <v>0</v>
      </c>
      <c r="O228" s="66">
        <f t="shared" si="40"/>
        <v>0</v>
      </c>
      <c r="P228" s="47"/>
      <c r="Q228" s="66">
        <f>IF(OR(AND((R227-$D$993-SUM($C$8:R$8)+SUMIFS($C228:N228,$C$11:N$11,"Payment"))&lt;=0,SUMIFS($C228:O228,$C$11:O$11,"Balance")=0,O228=0),R$8&gt;=R227),R227,
IF(SUMIFS($C228:O228,$C$11:O$11,"Balance")=0, $D$993+SUM($B$8:R$8)-SUMIFS($C228:N228,$C$11:N$11,"Payment"),
R$8))</f>
        <v>0</v>
      </c>
      <c r="R228" s="66">
        <f t="shared" si="41"/>
        <v>0</v>
      </c>
      <c r="S228" s="47"/>
      <c r="T228" s="66">
        <f>IF(OR(AND((U227-$D$993-SUM($C$8:U$8)+SUMIFS($C228:Q228,$C$11:Q$11,"Payment"))&lt;=0,SUMIFS($C228:R228,$C$11:R$11,"Balance")=0,R228=0),U$8&gt;=U227),U227,
IF(SUMIFS($C228:R228,$C$11:R$11,"Balance")=0, $D$993+SUM($B$8:U$8)-SUMIFS($C228:Q228,$C$11:Q$11,"Payment"),
U$8))</f>
        <v>0</v>
      </c>
      <c r="U228" s="66">
        <f t="shared" si="42"/>
        <v>0</v>
      </c>
      <c r="V228" s="47"/>
      <c r="W228" s="66">
        <f>IF(OR(AND((X227-$D$993-SUM($C$8:X$8)+SUMIFS($C228:T228,$C$11:T$11,"Payment"))&lt;=0,SUMIFS($C228:U228,$C$11:U$11,"Balance")=0,U228=0),X$8&gt;=X227),X227,
IF(SUMIFS($C228:U228,$C$11:U$11,"Balance")=0, $D$993+SUM($B$8:X$8)-SUMIFS($C228:T228,$C$11:T$11,"Payment"),
X$8))</f>
        <v>0</v>
      </c>
      <c r="X228" s="66">
        <f t="shared" si="43"/>
        <v>0</v>
      </c>
      <c r="Y228" s="47"/>
      <c r="Z228" s="66">
        <f>IF(OR(AND((AA227-$D$993-SUM($C$8:AA$8)+SUMIFS($C228:W228,$C$11:W$11,"Payment"))&lt;=0,SUMIFS($C228:X228,$C$11:X$11,"Balance")=0,X228=0),AA$8&gt;=AA227),AA227,
IF(SUMIFS($C228:X228,$C$11:X$11,"Balance")=0, $D$993+SUM($B$8:AA$8)-SUMIFS($C228:W228,$C$11:W$11,"Payment"),
AA$8))</f>
        <v>0</v>
      </c>
      <c r="AA228" s="66">
        <f t="shared" si="44"/>
        <v>0</v>
      </c>
      <c r="AB228" s="47"/>
      <c r="AC228" s="66">
        <f>IF(OR(AND((AD227-$D$993-SUM($C$8:AD$8)+SUMIFS($C228:Z228,$C$11:Z$11,"Payment"))&lt;=0,SUMIFS($C228:AA228,$C$11:AA$11,"Balance")=0,AA228=0),AD$8&gt;=AD227),AD227,
IF(SUMIFS($C228:AA228,$C$11:AA$11,"Balance")=0, $D$993+SUM($B$8:AD$8)-SUMIFS($C228:Z228,$C$11:Z$11,"Payment"),
AD$8))</f>
        <v>0</v>
      </c>
      <c r="AD228" s="66">
        <f t="shared" si="45"/>
        <v>0</v>
      </c>
      <c r="AE228" s="47"/>
      <c r="AF228" s="66">
        <f>IF(OR(AND((AG227-$D$993-SUM($C$8:AG$8)+SUMIFS($C228:AC228,$C$11:AC$11,"Payment"))&lt;=0,SUMIFS($C228:AD228,$C$11:AD$11,"Balance")=0,AD228=0),AG$8&gt;=AG227),AG227,
IF(SUMIFS($C228:AD228,$C$11:AD$11,"Balance")=0, $D$993+SUM($B$8:AG$8)-SUMIFS($C228:AC228,$C$11:AC$11,"Payment"),
AG$8))</f>
        <v>0</v>
      </c>
      <c r="AG228" s="66">
        <f t="shared" si="46"/>
        <v>0</v>
      </c>
      <c r="AH228" s="47"/>
      <c r="AI228" s="66">
        <f>IF(OR(AND((AJ227-$D$993-SUM($C$8:AJ$8)+SUMIFS($C228:AF228,$C$11:AF$11,"Payment"))&lt;=0,SUMIFS($C228:AG228,$C$11:AG$11,"Balance")=0,AG228=0),AJ$8&gt;=AJ227),AJ227,
IF(SUMIFS($C228:AG228,$C$11:AG$11,"Balance")=0, $D$993+SUM($B$8:AJ$8)-SUMIFS($C228:AF228,$C$11:AF$11,"Payment"),
AJ$8))</f>
        <v>0</v>
      </c>
      <c r="AJ228" s="66">
        <f t="shared" si="47"/>
        <v>0</v>
      </c>
      <c r="AK228" s="67"/>
    </row>
    <row r="229" spans="1:37" s="49" customFormat="1" ht="15.6">
      <c r="A229" s="65">
        <v>218</v>
      </c>
      <c r="B229" s="66">
        <f>IF(OR(AND((C228-$D$993-SUM($C$8:C$8))&lt;=0),C$8&gt;=C228),C228, C$8+$D$993)</f>
        <v>0</v>
      </c>
      <c r="C229" s="66">
        <f t="shared" si="36"/>
        <v>0</v>
      </c>
      <c r="D229" s="67"/>
      <c r="E229" s="66">
        <f>IF(OR(AND((F228-$D$993-SUM($C$8:F$8)+SUMIFS(B229:$C229,B$11:$C$11,"Payment"))&lt;=0,SUMIFS($C229:C229,$C$11:C$11,"Balance")=0,C229=0),F$8&gt;=F228),F228,
IF(SUMIFS($C229:C229,$C$11:C$11,"Balance")=0, $D$993+SUM($B$8:F$8)-SUMIFS(B229:$C229,B$11:$C$11,"Payment"),
F$8))</f>
        <v>0</v>
      </c>
      <c r="F229" s="66">
        <f t="shared" si="37"/>
        <v>0</v>
      </c>
      <c r="G229" s="67"/>
      <c r="H229" s="66">
        <f>IF(OR(AND((I228-$D$993-SUM($C$8:I$8)+SUMIFS($C229:E229,$C$11:E$11,"Payment"))&lt;=0,SUMIFS($C229:F229,$C$11:F$11,"Balance")=0,F229=0),I$8&gt;=I228),I228,
IF(SUMIFS($C229:F229,$C$11:F$11,"Balance")=0, $D$993+SUM($B$8:I$8)-SUMIFS($C229:E229,$C$11:E$11,"Payment"),
I$8))</f>
        <v>0</v>
      </c>
      <c r="I229" s="66">
        <f t="shared" si="38"/>
        <v>0</v>
      </c>
      <c r="J229" s="47"/>
      <c r="K229" s="66">
        <f>IF(OR(AND((L228-$D$993-SUM($C$8:L$8)+SUMIFS($C229:H229,$C$11:H$11,"Payment"))&lt;=0,SUMIFS($C229:I229,$C$11:I$11,"Balance")=0,I229=0),L$8&gt;=L228),L228,
IF(SUMIFS($C229:I229,$C$11:I$11,"Balance")=0, $D$993+SUM($B$8:L$8)-SUMIFS($C229:H229,$C$11:H$11,"Payment"),
L$8))</f>
        <v>0</v>
      </c>
      <c r="L229" s="66">
        <f t="shared" si="39"/>
        <v>0</v>
      </c>
      <c r="M229" s="47"/>
      <c r="N229" s="66">
        <f>IF(OR(AND((O228-$D$993-SUM($C$8:O$8)+SUMIFS($C229:K229,$C$11:K$11,"Payment"))&lt;=0,SUMIFS($C229:L229,$C$11:L$11,"Balance")=0,L229=0),O$8&gt;=O228),O228,
IF(SUMIFS($C229:L229,$C$11:L$11,"Balance")=0, $D$993+SUM($B$8:O$8)-SUMIFS($C229:K229,$C$11:K$11,"Payment"),
O$8))</f>
        <v>0</v>
      </c>
      <c r="O229" s="66">
        <f t="shared" si="40"/>
        <v>0</v>
      </c>
      <c r="P229" s="47"/>
      <c r="Q229" s="66">
        <f>IF(OR(AND((R228-$D$993-SUM($C$8:R$8)+SUMIFS($C229:N229,$C$11:N$11,"Payment"))&lt;=0,SUMIFS($C229:O229,$C$11:O$11,"Balance")=0,O229=0),R$8&gt;=R228),R228,
IF(SUMIFS($C229:O229,$C$11:O$11,"Balance")=0, $D$993+SUM($B$8:R$8)-SUMIFS($C229:N229,$C$11:N$11,"Payment"),
R$8))</f>
        <v>0</v>
      </c>
      <c r="R229" s="66">
        <f t="shared" si="41"/>
        <v>0</v>
      </c>
      <c r="S229" s="47"/>
      <c r="T229" s="66">
        <f>IF(OR(AND((U228-$D$993-SUM($C$8:U$8)+SUMIFS($C229:Q229,$C$11:Q$11,"Payment"))&lt;=0,SUMIFS($C229:R229,$C$11:R$11,"Balance")=0,R229=0),U$8&gt;=U228),U228,
IF(SUMIFS($C229:R229,$C$11:R$11,"Balance")=0, $D$993+SUM($B$8:U$8)-SUMIFS($C229:Q229,$C$11:Q$11,"Payment"),
U$8))</f>
        <v>0</v>
      </c>
      <c r="U229" s="66">
        <f t="shared" si="42"/>
        <v>0</v>
      </c>
      <c r="V229" s="47"/>
      <c r="W229" s="66">
        <f>IF(OR(AND((X228-$D$993-SUM($C$8:X$8)+SUMIFS($C229:T229,$C$11:T$11,"Payment"))&lt;=0,SUMIFS($C229:U229,$C$11:U$11,"Balance")=0,U229=0),X$8&gt;=X228),X228,
IF(SUMIFS($C229:U229,$C$11:U$11,"Balance")=0, $D$993+SUM($B$8:X$8)-SUMIFS($C229:T229,$C$11:T$11,"Payment"),
X$8))</f>
        <v>0</v>
      </c>
      <c r="X229" s="66">
        <f t="shared" si="43"/>
        <v>0</v>
      </c>
      <c r="Y229" s="47"/>
      <c r="Z229" s="66">
        <f>IF(OR(AND((AA228-$D$993-SUM($C$8:AA$8)+SUMIFS($C229:W229,$C$11:W$11,"Payment"))&lt;=0,SUMIFS($C229:X229,$C$11:X$11,"Balance")=0,X229=0),AA$8&gt;=AA228),AA228,
IF(SUMIFS($C229:X229,$C$11:X$11,"Balance")=0, $D$993+SUM($B$8:AA$8)-SUMIFS($C229:W229,$C$11:W$11,"Payment"),
AA$8))</f>
        <v>0</v>
      </c>
      <c r="AA229" s="66">
        <f t="shared" si="44"/>
        <v>0</v>
      </c>
      <c r="AB229" s="47"/>
      <c r="AC229" s="66">
        <f>IF(OR(AND((AD228-$D$993-SUM($C$8:AD$8)+SUMIFS($C229:Z229,$C$11:Z$11,"Payment"))&lt;=0,SUMIFS($C229:AA229,$C$11:AA$11,"Balance")=0,AA229=0),AD$8&gt;=AD228),AD228,
IF(SUMIFS($C229:AA229,$C$11:AA$11,"Balance")=0, $D$993+SUM($B$8:AD$8)-SUMIFS($C229:Z229,$C$11:Z$11,"Payment"),
AD$8))</f>
        <v>0</v>
      </c>
      <c r="AD229" s="66">
        <f t="shared" si="45"/>
        <v>0</v>
      </c>
      <c r="AE229" s="47"/>
      <c r="AF229" s="66">
        <f>IF(OR(AND((AG228-$D$993-SUM($C$8:AG$8)+SUMIFS($C229:AC229,$C$11:AC$11,"Payment"))&lt;=0,SUMIFS($C229:AD229,$C$11:AD$11,"Balance")=0,AD229=0),AG$8&gt;=AG228),AG228,
IF(SUMIFS($C229:AD229,$C$11:AD$11,"Balance")=0, $D$993+SUM($B$8:AG$8)-SUMIFS($C229:AC229,$C$11:AC$11,"Payment"),
AG$8))</f>
        <v>0</v>
      </c>
      <c r="AG229" s="66">
        <f t="shared" si="46"/>
        <v>0</v>
      </c>
      <c r="AH229" s="47"/>
      <c r="AI229" s="66">
        <f>IF(OR(AND((AJ228-$D$993-SUM($C$8:AJ$8)+SUMIFS($C229:AF229,$C$11:AF$11,"Payment"))&lt;=0,SUMIFS($C229:AG229,$C$11:AG$11,"Balance")=0,AG229=0),AJ$8&gt;=AJ228),AJ228,
IF(SUMIFS($C229:AG229,$C$11:AG$11,"Balance")=0, $D$993+SUM($B$8:AJ$8)-SUMIFS($C229:AF229,$C$11:AF$11,"Payment"),
AJ$8))</f>
        <v>0</v>
      </c>
      <c r="AJ229" s="66">
        <f t="shared" si="47"/>
        <v>0</v>
      </c>
      <c r="AK229" s="67"/>
    </row>
    <row r="230" spans="1:37" s="49" customFormat="1" ht="15.6">
      <c r="A230" s="65">
        <v>219</v>
      </c>
      <c r="B230" s="66">
        <f>IF(OR(AND((C229-$D$993-SUM($C$8:C$8))&lt;=0),C$8&gt;=C229),C229, C$8+$D$993)</f>
        <v>0</v>
      </c>
      <c r="C230" s="66">
        <f t="shared" si="36"/>
        <v>0</v>
      </c>
      <c r="D230" s="67"/>
      <c r="E230" s="66">
        <f>IF(OR(AND((F229-$D$993-SUM($C$8:F$8)+SUMIFS(B230:$C230,B$11:$C$11,"Payment"))&lt;=0,SUMIFS($C230:C230,$C$11:C$11,"Balance")=0,C230=0),F$8&gt;=F229),F229,
IF(SUMIFS($C230:C230,$C$11:C$11,"Balance")=0, $D$993+SUM($B$8:F$8)-SUMIFS(B230:$C230,B$11:$C$11,"Payment"),
F$8))</f>
        <v>0</v>
      </c>
      <c r="F230" s="66">
        <f t="shared" si="37"/>
        <v>0</v>
      </c>
      <c r="G230" s="67"/>
      <c r="H230" s="66">
        <f>IF(OR(AND((I229-$D$993-SUM($C$8:I$8)+SUMIFS($C230:E230,$C$11:E$11,"Payment"))&lt;=0,SUMIFS($C230:F230,$C$11:F$11,"Balance")=0,F230=0),I$8&gt;=I229),I229,
IF(SUMIFS($C230:F230,$C$11:F$11,"Balance")=0, $D$993+SUM($B$8:I$8)-SUMIFS($C230:E230,$C$11:E$11,"Payment"),
I$8))</f>
        <v>0</v>
      </c>
      <c r="I230" s="66">
        <f t="shared" si="38"/>
        <v>0</v>
      </c>
      <c r="J230" s="47"/>
      <c r="K230" s="66">
        <f>IF(OR(AND((L229-$D$993-SUM($C$8:L$8)+SUMIFS($C230:H230,$C$11:H$11,"Payment"))&lt;=0,SUMIFS($C230:I230,$C$11:I$11,"Balance")=0,I230=0),L$8&gt;=L229),L229,
IF(SUMIFS($C230:I230,$C$11:I$11,"Balance")=0, $D$993+SUM($B$8:L$8)-SUMIFS($C230:H230,$C$11:H$11,"Payment"),
L$8))</f>
        <v>0</v>
      </c>
      <c r="L230" s="66">
        <f t="shared" si="39"/>
        <v>0</v>
      </c>
      <c r="M230" s="47"/>
      <c r="N230" s="66">
        <f>IF(OR(AND((O229-$D$993-SUM($C$8:O$8)+SUMIFS($C230:K230,$C$11:K$11,"Payment"))&lt;=0,SUMIFS($C230:L230,$C$11:L$11,"Balance")=0,L230=0),O$8&gt;=O229),O229,
IF(SUMIFS($C230:L230,$C$11:L$11,"Balance")=0, $D$993+SUM($B$8:O$8)-SUMIFS($C230:K230,$C$11:K$11,"Payment"),
O$8))</f>
        <v>0</v>
      </c>
      <c r="O230" s="66">
        <f t="shared" si="40"/>
        <v>0</v>
      </c>
      <c r="P230" s="47"/>
      <c r="Q230" s="66">
        <f>IF(OR(AND((R229-$D$993-SUM($C$8:R$8)+SUMIFS($C230:N230,$C$11:N$11,"Payment"))&lt;=0,SUMIFS($C230:O230,$C$11:O$11,"Balance")=0,O230=0),R$8&gt;=R229),R229,
IF(SUMIFS($C230:O230,$C$11:O$11,"Balance")=0, $D$993+SUM($B$8:R$8)-SUMIFS($C230:N230,$C$11:N$11,"Payment"),
R$8))</f>
        <v>0</v>
      </c>
      <c r="R230" s="66">
        <f t="shared" si="41"/>
        <v>0</v>
      </c>
      <c r="S230" s="47"/>
      <c r="T230" s="66">
        <f>IF(OR(AND((U229-$D$993-SUM($C$8:U$8)+SUMIFS($C230:Q230,$C$11:Q$11,"Payment"))&lt;=0,SUMIFS($C230:R230,$C$11:R$11,"Balance")=0,R230=0),U$8&gt;=U229),U229,
IF(SUMIFS($C230:R230,$C$11:R$11,"Balance")=0, $D$993+SUM($B$8:U$8)-SUMIFS($C230:Q230,$C$11:Q$11,"Payment"),
U$8))</f>
        <v>0</v>
      </c>
      <c r="U230" s="66">
        <f t="shared" si="42"/>
        <v>0</v>
      </c>
      <c r="V230" s="47"/>
      <c r="W230" s="66">
        <f>IF(OR(AND((X229-$D$993-SUM($C$8:X$8)+SUMIFS($C230:T230,$C$11:T$11,"Payment"))&lt;=0,SUMIFS($C230:U230,$C$11:U$11,"Balance")=0,U230=0),X$8&gt;=X229),X229,
IF(SUMIFS($C230:U230,$C$11:U$11,"Balance")=0, $D$993+SUM($B$8:X$8)-SUMIFS($C230:T230,$C$11:T$11,"Payment"),
X$8))</f>
        <v>0</v>
      </c>
      <c r="X230" s="66">
        <f t="shared" si="43"/>
        <v>0</v>
      </c>
      <c r="Y230" s="47"/>
      <c r="Z230" s="66">
        <f>IF(OR(AND((AA229-$D$993-SUM($C$8:AA$8)+SUMIFS($C230:W230,$C$11:W$11,"Payment"))&lt;=0,SUMIFS($C230:X230,$C$11:X$11,"Balance")=0,X230=0),AA$8&gt;=AA229),AA229,
IF(SUMIFS($C230:X230,$C$11:X$11,"Balance")=0, $D$993+SUM($B$8:AA$8)-SUMIFS($C230:W230,$C$11:W$11,"Payment"),
AA$8))</f>
        <v>0</v>
      </c>
      <c r="AA230" s="66">
        <f t="shared" si="44"/>
        <v>0</v>
      </c>
      <c r="AB230" s="47"/>
      <c r="AC230" s="66">
        <f>IF(OR(AND((AD229-$D$993-SUM($C$8:AD$8)+SUMIFS($C230:Z230,$C$11:Z$11,"Payment"))&lt;=0,SUMIFS($C230:AA230,$C$11:AA$11,"Balance")=0,AA230=0),AD$8&gt;=AD229),AD229,
IF(SUMIFS($C230:AA230,$C$11:AA$11,"Balance")=0, $D$993+SUM($B$8:AD$8)-SUMIFS($C230:Z230,$C$11:Z$11,"Payment"),
AD$8))</f>
        <v>0</v>
      </c>
      <c r="AD230" s="66">
        <f t="shared" si="45"/>
        <v>0</v>
      </c>
      <c r="AE230" s="47"/>
      <c r="AF230" s="66">
        <f>IF(OR(AND((AG229-$D$993-SUM($C$8:AG$8)+SUMIFS($C230:AC230,$C$11:AC$11,"Payment"))&lt;=0,SUMIFS($C230:AD230,$C$11:AD$11,"Balance")=0,AD230=0),AG$8&gt;=AG229),AG229,
IF(SUMIFS($C230:AD230,$C$11:AD$11,"Balance")=0, $D$993+SUM($B$8:AG$8)-SUMIFS($C230:AC230,$C$11:AC$11,"Payment"),
AG$8))</f>
        <v>0</v>
      </c>
      <c r="AG230" s="66">
        <f t="shared" si="46"/>
        <v>0</v>
      </c>
      <c r="AH230" s="47"/>
      <c r="AI230" s="66">
        <f>IF(OR(AND((AJ229-$D$993-SUM($C$8:AJ$8)+SUMIFS($C230:AF230,$C$11:AF$11,"Payment"))&lt;=0,SUMIFS($C230:AG230,$C$11:AG$11,"Balance")=0,AG230=0),AJ$8&gt;=AJ229),AJ229,
IF(SUMIFS($C230:AG230,$C$11:AG$11,"Balance")=0, $D$993+SUM($B$8:AJ$8)-SUMIFS($C230:AF230,$C$11:AF$11,"Payment"),
AJ$8))</f>
        <v>0</v>
      </c>
      <c r="AJ230" s="66">
        <f t="shared" si="47"/>
        <v>0</v>
      </c>
      <c r="AK230" s="67"/>
    </row>
    <row r="231" spans="1:37" s="49" customFormat="1" ht="15.6">
      <c r="A231" s="65">
        <v>220</v>
      </c>
      <c r="B231" s="66">
        <f>IF(OR(AND((C230-$D$993-SUM($C$8:C$8))&lt;=0),C$8&gt;=C230),C230, C$8+$D$993)</f>
        <v>0</v>
      </c>
      <c r="C231" s="66">
        <f t="shared" si="36"/>
        <v>0</v>
      </c>
      <c r="D231" s="67"/>
      <c r="E231" s="66">
        <f>IF(OR(AND((F230-$D$993-SUM($C$8:F$8)+SUMIFS(B231:$C231,B$11:$C$11,"Payment"))&lt;=0,SUMIFS($C231:C231,$C$11:C$11,"Balance")=0,C231=0),F$8&gt;=F230),F230,
IF(SUMIFS($C231:C231,$C$11:C$11,"Balance")=0, $D$993+SUM($B$8:F$8)-SUMIFS(B231:$C231,B$11:$C$11,"Payment"),
F$8))</f>
        <v>0</v>
      </c>
      <c r="F231" s="66">
        <f t="shared" si="37"/>
        <v>0</v>
      </c>
      <c r="G231" s="67"/>
      <c r="H231" s="66">
        <f>IF(OR(AND((I230-$D$993-SUM($C$8:I$8)+SUMIFS($C231:E231,$C$11:E$11,"Payment"))&lt;=0,SUMIFS($C231:F231,$C$11:F$11,"Balance")=0,F231=0),I$8&gt;=I230),I230,
IF(SUMIFS($C231:F231,$C$11:F$11,"Balance")=0, $D$993+SUM($B$8:I$8)-SUMIFS($C231:E231,$C$11:E$11,"Payment"),
I$8))</f>
        <v>0</v>
      </c>
      <c r="I231" s="66">
        <f t="shared" si="38"/>
        <v>0</v>
      </c>
      <c r="J231" s="47"/>
      <c r="K231" s="66">
        <f>IF(OR(AND((L230-$D$993-SUM($C$8:L$8)+SUMIFS($C231:H231,$C$11:H$11,"Payment"))&lt;=0,SUMIFS($C231:I231,$C$11:I$11,"Balance")=0,I231=0),L$8&gt;=L230),L230,
IF(SUMIFS($C231:I231,$C$11:I$11,"Balance")=0, $D$993+SUM($B$8:L$8)-SUMIFS($C231:H231,$C$11:H$11,"Payment"),
L$8))</f>
        <v>0</v>
      </c>
      <c r="L231" s="66">
        <f t="shared" si="39"/>
        <v>0</v>
      </c>
      <c r="M231" s="47"/>
      <c r="N231" s="66">
        <f>IF(OR(AND((O230-$D$993-SUM($C$8:O$8)+SUMIFS($C231:K231,$C$11:K$11,"Payment"))&lt;=0,SUMIFS($C231:L231,$C$11:L$11,"Balance")=0,L231=0),O$8&gt;=O230),O230,
IF(SUMIFS($C231:L231,$C$11:L$11,"Balance")=0, $D$993+SUM($B$8:O$8)-SUMIFS($C231:K231,$C$11:K$11,"Payment"),
O$8))</f>
        <v>0</v>
      </c>
      <c r="O231" s="66">
        <f t="shared" si="40"/>
        <v>0</v>
      </c>
      <c r="P231" s="47"/>
      <c r="Q231" s="66">
        <f>IF(OR(AND((R230-$D$993-SUM($C$8:R$8)+SUMIFS($C231:N231,$C$11:N$11,"Payment"))&lt;=0,SUMIFS($C231:O231,$C$11:O$11,"Balance")=0,O231=0),R$8&gt;=R230),R230,
IF(SUMIFS($C231:O231,$C$11:O$11,"Balance")=0, $D$993+SUM($B$8:R$8)-SUMIFS($C231:N231,$C$11:N$11,"Payment"),
R$8))</f>
        <v>0</v>
      </c>
      <c r="R231" s="66">
        <f t="shared" si="41"/>
        <v>0</v>
      </c>
      <c r="S231" s="47"/>
      <c r="T231" s="66">
        <f>IF(OR(AND((U230-$D$993-SUM($C$8:U$8)+SUMIFS($C231:Q231,$C$11:Q$11,"Payment"))&lt;=0,SUMIFS($C231:R231,$C$11:R$11,"Balance")=0,R231=0),U$8&gt;=U230),U230,
IF(SUMIFS($C231:R231,$C$11:R$11,"Balance")=0, $D$993+SUM($B$8:U$8)-SUMIFS($C231:Q231,$C$11:Q$11,"Payment"),
U$8))</f>
        <v>0</v>
      </c>
      <c r="U231" s="66">
        <f t="shared" si="42"/>
        <v>0</v>
      </c>
      <c r="V231" s="47"/>
      <c r="W231" s="66">
        <f>IF(OR(AND((X230-$D$993-SUM($C$8:X$8)+SUMIFS($C231:T231,$C$11:T$11,"Payment"))&lt;=0,SUMIFS($C231:U231,$C$11:U$11,"Balance")=0,U231=0),X$8&gt;=X230),X230,
IF(SUMIFS($C231:U231,$C$11:U$11,"Balance")=0, $D$993+SUM($B$8:X$8)-SUMIFS($C231:T231,$C$11:T$11,"Payment"),
X$8))</f>
        <v>0</v>
      </c>
      <c r="X231" s="66">
        <f t="shared" si="43"/>
        <v>0</v>
      </c>
      <c r="Y231" s="47"/>
      <c r="Z231" s="66">
        <f>IF(OR(AND((AA230-$D$993-SUM($C$8:AA$8)+SUMIFS($C231:W231,$C$11:W$11,"Payment"))&lt;=0,SUMIFS($C231:X231,$C$11:X$11,"Balance")=0,X231=0),AA$8&gt;=AA230),AA230,
IF(SUMIFS($C231:X231,$C$11:X$11,"Balance")=0, $D$993+SUM($B$8:AA$8)-SUMIFS($C231:W231,$C$11:W$11,"Payment"),
AA$8))</f>
        <v>0</v>
      </c>
      <c r="AA231" s="66">
        <f t="shared" si="44"/>
        <v>0</v>
      </c>
      <c r="AB231" s="47"/>
      <c r="AC231" s="66">
        <f>IF(OR(AND((AD230-$D$993-SUM($C$8:AD$8)+SUMIFS($C231:Z231,$C$11:Z$11,"Payment"))&lt;=0,SUMIFS($C231:AA231,$C$11:AA$11,"Balance")=0,AA231=0),AD$8&gt;=AD230),AD230,
IF(SUMIFS($C231:AA231,$C$11:AA$11,"Balance")=0, $D$993+SUM($B$8:AD$8)-SUMIFS($C231:Z231,$C$11:Z$11,"Payment"),
AD$8))</f>
        <v>0</v>
      </c>
      <c r="AD231" s="66">
        <f t="shared" si="45"/>
        <v>0</v>
      </c>
      <c r="AE231" s="47"/>
      <c r="AF231" s="66">
        <f>IF(OR(AND((AG230-$D$993-SUM($C$8:AG$8)+SUMIFS($C231:AC231,$C$11:AC$11,"Payment"))&lt;=0,SUMIFS($C231:AD231,$C$11:AD$11,"Balance")=0,AD231=0),AG$8&gt;=AG230),AG230,
IF(SUMIFS($C231:AD231,$C$11:AD$11,"Balance")=0, $D$993+SUM($B$8:AG$8)-SUMIFS($C231:AC231,$C$11:AC$11,"Payment"),
AG$8))</f>
        <v>0</v>
      </c>
      <c r="AG231" s="66">
        <f t="shared" si="46"/>
        <v>0</v>
      </c>
      <c r="AH231" s="47"/>
      <c r="AI231" s="66">
        <f>IF(OR(AND((AJ230-$D$993-SUM($C$8:AJ$8)+SUMIFS($C231:AF231,$C$11:AF$11,"Payment"))&lt;=0,SUMIFS($C231:AG231,$C$11:AG$11,"Balance")=0,AG231=0),AJ$8&gt;=AJ230),AJ230,
IF(SUMIFS($C231:AG231,$C$11:AG$11,"Balance")=0, $D$993+SUM($B$8:AJ$8)-SUMIFS($C231:AF231,$C$11:AF$11,"Payment"),
AJ$8))</f>
        <v>0</v>
      </c>
      <c r="AJ231" s="66">
        <f t="shared" si="47"/>
        <v>0</v>
      </c>
      <c r="AK231" s="67"/>
    </row>
    <row r="232" spans="1:37" s="49" customFormat="1" ht="15.6">
      <c r="A232" s="65">
        <v>221</v>
      </c>
      <c r="B232" s="66">
        <f>IF(OR(AND((C231-$D$993-SUM($C$8:C$8))&lt;=0),C$8&gt;=C231),C231, C$8+$D$993)</f>
        <v>0</v>
      </c>
      <c r="C232" s="66">
        <f t="shared" si="36"/>
        <v>0</v>
      </c>
      <c r="D232" s="67"/>
      <c r="E232" s="66">
        <f>IF(OR(AND((F231-$D$993-SUM($C$8:F$8)+SUMIFS(B232:$C232,B$11:$C$11,"Payment"))&lt;=0,SUMIFS($C232:C232,$C$11:C$11,"Balance")=0,C232=0),F$8&gt;=F231),F231,
IF(SUMIFS($C232:C232,$C$11:C$11,"Balance")=0, $D$993+SUM($B$8:F$8)-SUMIFS(B232:$C232,B$11:$C$11,"Payment"),
F$8))</f>
        <v>0</v>
      </c>
      <c r="F232" s="66">
        <f t="shared" si="37"/>
        <v>0</v>
      </c>
      <c r="G232" s="67"/>
      <c r="H232" s="66">
        <f>IF(OR(AND((I231-$D$993-SUM($C$8:I$8)+SUMIFS($C232:E232,$C$11:E$11,"Payment"))&lt;=0,SUMIFS($C232:F232,$C$11:F$11,"Balance")=0,F232=0),I$8&gt;=I231),I231,
IF(SUMIFS($C232:F232,$C$11:F$11,"Balance")=0, $D$993+SUM($B$8:I$8)-SUMIFS($C232:E232,$C$11:E$11,"Payment"),
I$8))</f>
        <v>0</v>
      </c>
      <c r="I232" s="66">
        <f t="shared" si="38"/>
        <v>0</v>
      </c>
      <c r="J232" s="47"/>
      <c r="K232" s="66">
        <f>IF(OR(AND((L231-$D$993-SUM($C$8:L$8)+SUMIFS($C232:H232,$C$11:H$11,"Payment"))&lt;=0,SUMIFS($C232:I232,$C$11:I$11,"Balance")=0,I232=0),L$8&gt;=L231),L231,
IF(SUMIFS($C232:I232,$C$11:I$11,"Balance")=0, $D$993+SUM($B$8:L$8)-SUMIFS($C232:H232,$C$11:H$11,"Payment"),
L$8))</f>
        <v>0</v>
      </c>
      <c r="L232" s="66">
        <f t="shared" si="39"/>
        <v>0</v>
      </c>
      <c r="M232" s="47"/>
      <c r="N232" s="66">
        <f>IF(OR(AND((O231-$D$993-SUM($C$8:O$8)+SUMIFS($C232:K232,$C$11:K$11,"Payment"))&lt;=0,SUMIFS($C232:L232,$C$11:L$11,"Balance")=0,L232=0),O$8&gt;=O231),O231,
IF(SUMIFS($C232:L232,$C$11:L$11,"Balance")=0, $D$993+SUM($B$8:O$8)-SUMIFS($C232:K232,$C$11:K$11,"Payment"),
O$8))</f>
        <v>0</v>
      </c>
      <c r="O232" s="66">
        <f t="shared" si="40"/>
        <v>0</v>
      </c>
      <c r="P232" s="47"/>
      <c r="Q232" s="66">
        <f>IF(OR(AND((R231-$D$993-SUM($C$8:R$8)+SUMIFS($C232:N232,$C$11:N$11,"Payment"))&lt;=0,SUMIFS($C232:O232,$C$11:O$11,"Balance")=0,O232=0),R$8&gt;=R231),R231,
IF(SUMIFS($C232:O232,$C$11:O$11,"Balance")=0, $D$993+SUM($B$8:R$8)-SUMIFS($C232:N232,$C$11:N$11,"Payment"),
R$8))</f>
        <v>0</v>
      </c>
      <c r="R232" s="66">
        <f t="shared" si="41"/>
        <v>0</v>
      </c>
      <c r="S232" s="47"/>
      <c r="T232" s="66">
        <f>IF(OR(AND((U231-$D$993-SUM($C$8:U$8)+SUMIFS($C232:Q232,$C$11:Q$11,"Payment"))&lt;=0,SUMIFS($C232:R232,$C$11:R$11,"Balance")=0,R232=0),U$8&gt;=U231),U231,
IF(SUMIFS($C232:R232,$C$11:R$11,"Balance")=0, $D$993+SUM($B$8:U$8)-SUMIFS($C232:Q232,$C$11:Q$11,"Payment"),
U$8))</f>
        <v>0</v>
      </c>
      <c r="U232" s="66">
        <f t="shared" si="42"/>
        <v>0</v>
      </c>
      <c r="V232" s="47"/>
      <c r="W232" s="66">
        <f>IF(OR(AND((X231-$D$993-SUM($C$8:X$8)+SUMIFS($C232:T232,$C$11:T$11,"Payment"))&lt;=0,SUMIFS($C232:U232,$C$11:U$11,"Balance")=0,U232=0),X$8&gt;=X231),X231,
IF(SUMIFS($C232:U232,$C$11:U$11,"Balance")=0, $D$993+SUM($B$8:X$8)-SUMIFS($C232:T232,$C$11:T$11,"Payment"),
X$8))</f>
        <v>0</v>
      </c>
      <c r="X232" s="66">
        <f t="shared" si="43"/>
        <v>0</v>
      </c>
      <c r="Y232" s="47"/>
      <c r="Z232" s="66">
        <f>IF(OR(AND((AA231-$D$993-SUM($C$8:AA$8)+SUMIFS($C232:W232,$C$11:W$11,"Payment"))&lt;=0,SUMIFS($C232:X232,$C$11:X$11,"Balance")=0,X232=0),AA$8&gt;=AA231),AA231,
IF(SUMIFS($C232:X232,$C$11:X$11,"Balance")=0, $D$993+SUM($B$8:AA$8)-SUMIFS($C232:W232,$C$11:W$11,"Payment"),
AA$8))</f>
        <v>0</v>
      </c>
      <c r="AA232" s="66">
        <f t="shared" si="44"/>
        <v>0</v>
      </c>
      <c r="AB232" s="47"/>
      <c r="AC232" s="66">
        <f>IF(OR(AND((AD231-$D$993-SUM($C$8:AD$8)+SUMIFS($C232:Z232,$C$11:Z$11,"Payment"))&lt;=0,SUMIFS($C232:AA232,$C$11:AA$11,"Balance")=0,AA232=0),AD$8&gt;=AD231),AD231,
IF(SUMIFS($C232:AA232,$C$11:AA$11,"Balance")=0, $D$993+SUM($B$8:AD$8)-SUMIFS($C232:Z232,$C$11:Z$11,"Payment"),
AD$8))</f>
        <v>0</v>
      </c>
      <c r="AD232" s="66">
        <f t="shared" si="45"/>
        <v>0</v>
      </c>
      <c r="AE232" s="47"/>
      <c r="AF232" s="66">
        <f>IF(OR(AND((AG231-$D$993-SUM($C$8:AG$8)+SUMIFS($C232:AC232,$C$11:AC$11,"Payment"))&lt;=0,SUMIFS($C232:AD232,$C$11:AD$11,"Balance")=0,AD232=0),AG$8&gt;=AG231),AG231,
IF(SUMIFS($C232:AD232,$C$11:AD$11,"Balance")=0, $D$993+SUM($B$8:AG$8)-SUMIFS($C232:AC232,$C$11:AC$11,"Payment"),
AG$8))</f>
        <v>0</v>
      </c>
      <c r="AG232" s="66">
        <f t="shared" si="46"/>
        <v>0</v>
      </c>
      <c r="AH232" s="47"/>
      <c r="AI232" s="66">
        <f>IF(OR(AND((AJ231-$D$993-SUM($C$8:AJ$8)+SUMIFS($C232:AF232,$C$11:AF$11,"Payment"))&lt;=0,SUMIFS($C232:AG232,$C$11:AG$11,"Balance")=0,AG232=0),AJ$8&gt;=AJ231),AJ231,
IF(SUMIFS($C232:AG232,$C$11:AG$11,"Balance")=0, $D$993+SUM($B$8:AJ$8)-SUMIFS($C232:AF232,$C$11:AF$11,"Payment"),
AJ$8))</f>
        <v>0</v>
      </c>
      <c r="AJ232" s="66">
        <f t="shared" si="47"/>
        <v>0</v>
      </c>
      <c r="AK232" s="67"/>
    </row>
    <row r="233" spans="1:37" s="49" customFormat="1" ht="15.6">
      <c r="A233" s="65">
        <v>222</v>
      </c>
      <c r="B233" s="66">
        <f>IF(OR(AND((C232-$D$993-SUM($C$8:C$8))&lt;=0),C$8&gt;=C232),C232, C$8+$D$993)</f>
        <v>0</v>
      </c>
      <c r="C233" s="66">
        <f t="shared" si="36"/>
        <v>0</v>
      </c>
      <c r="D233" s="67"/>
      <c r="E233" s="66">
        <f>IF(OR(AND((F232-$D$993-SUM($C$8:F$8)+SUMIFS(B233:$C233,B$11:$C$11,"Payment"))&lt;=0,SUMIFS($C233:C233,$C$11:C$11,"Balance")=0,C233=0),F$8&gt;=F232),F232,
IF(SUMIFS($C233:C233,$C$11:C$11,"Balance")=0, $D$993+SUM($B$8:F$8)-SUMIFS(B233:$C233,B$11:$C$11,"Payment"),
F$8))</f>
        <v>0</v>
      </c>
      <c r="F233" s="66">
        <f t="shared" si="37"/>
        <v>0</v>
      </c>
      <c r="G233" s="67"/>
      <c r="H233" s="66">
        <f>IF(OR(AND((I232-$D$993-SUM($C$8:I$8)+SUMIFS($C233:E233,$C$11:E$11,"Payment"))&lt;=0,SUMIFS($C233:F233,$C$11:F$11,"Balance")=0,F233=0),I$8&gt;=I232),I232,
IF(SUMIFS($C233:F233,$C$11:F$11,"Balance")=0, $D$993+SUM($B$8:I$8)-SUMIFS($C233:E233,$C$11:E$11,"Payment"),
I$8))</f>
        <v>0</v>
      </c>
      <c r="I233" s="66">
        <f t="shared" si="38"/>
        <v>0</v>
      </c>
      <c r="J233" s="47"/>
      <c r="K233" s="66">
        <f>IF(OR(AND((L232-$D$993-SUM($C$8:L$8)+SUMIFS($C233:H233,$C$11:H$11,"Payment"))&lt;=0,SUMIFS($C233:I233,$C$11:I$11,"Balance")=0,I233=0),L$8&gt;=L232),L232,
IF(SUMIFS($C233:I233,$C$11:I$11,"Balance")=0, $D$993+SUM($B$8:L$8)-SUMIFS($C233:H233,$C$11:H$11,"Payment"),
L$8))</f>
        <v>0</v>
      </c>
      <c r="L233" s="66">
        <f t="shared" si="39"/>
        <v>0</v>
      </c>
      <c r="M233" s="47"/>
      <c r="N233" s="66">
        <f>IF(OR(AND((O232-$D$993-SUM($C$8:O$8)+SUMIFS($C233:K233,$C$11:K$11,"Payment"))&lt;=0,SUMIFS($C233:L233,$C$11:L$11,"Balance")=0,L233=0),O$8&gt;=O232),O232,
IF(SUMIFS($C233:L233,$C$11:L$11,"Balance")=0, $D$993+SUM($B$8:O$8)-SUMIFS($C233:K233,$C$11:K$11,"Payment"),
O$8))</f>
        <v>0</v>
      </c>
      <c r="O233" s="66">
        <f t="shared" si="40"/>
        <v>0</v>
      </c>
      <c r="P233" s="47"/>
      <c r="Q233" s="66">
        <f>IF(OR(AND((R232-$D$993-SUM($C$8:R$8)+SUMIFS($C233:N233,$C$11:N$11,"Payment"))&lt;=0,SUMIFS($C233:O233,$C$11:O$11,"Balance")=0,O233=0),R$8&gt;=R232),R232,
IF(SUMIFS($C233:O233,$C$11:O$11,"Balance")=0, $D$993+SUM($B$8:R$8)-SUMIFS($C233:N233,$C$11:N$11,"Payment"),
R$8))</f>
        <v>0</v>
      </c>
      <c r="R233" s="66">
        <f t="shared" si="41"/>
        <v>0</v>
      </c>
      <c r="S233" s="47"/>
      <c r="T233" s="66">
        <f>IF(OR(AND((U232-$D$993-SUM($C$8:U$8)+SUMIFS($C233:Q233,$C$11:Q$11,"Payment"))&lt;=0,SUMIFS($C233:R233,$C$11:R$11,"Balance")=0,R233=0),U$8&gt;=U232),U232,
IF(SUMIFS($C233:R233,$C$11:R$11,"Balance")=0, $D$993+SUM($B$8:U$8)-SUMIFS($C233:Q233,$C$11:Q$11,"Payment"),
U$8))</f>
        <v>0</v>
      </c>
      <c r="U233" s="66">
        <f t="shared" si="42"/>
        <v>0</v>
      </c>
      <c r="V233" s="47"/>
      <c r="W233" s="66">
        <f>IF(OR(AND((X232-$D$993-SUM($C$8:X$8)+SUMIFS($C233:T233,$C$11:T$11,"Payment"))&lt;=0,SUMIFS($C233:U233,$C$11:U$11,"Balance")=0,U233=0),X$8&gt;=X232),X232,
IF(SUMIFS($C233:U233,$C$11:U$11,"Balance")=0, $D$993+SUM($B$8:X$8)-SUMIFS($C233:T233,$C$11:T$11,"Payment"),
X$8))</f>
        <v>0</v>
      </c>
      <c r="X233" s="66">
        <f t="shared" si="43"/>
        <v>0</v>
      </c>
      <c r="Y233" s="47"/>
      <c r="Z233" s="66">
        <f>IF(OR(AND((AA232-$D$993-SUM($C$8:AA$8)+SUMIFS($C233:W233,$C$11:W$11,"Payment"))&lt;=0,SUMIFS($C233:X233,$C$11:X$11,"Balance")=0,X233=0),AA$8&gt;=AA232),AA232,
IF(SUMIFS($C233:X233,$C$11:X$11,"Balance")=0, $D$993+SUM($B$8:AA$8)-SUMIFS($C233:W233,$C$11:W$11,"Payment"),
AA$8))</f>
        <v>0</v>
      </c>
      <c r="AA233" s="66">
        <f t="shared" si="44"/>
        <v>0</v>
      </c>
      <c r="AB233" s="47"/>
      <c r="AC233" s="66">
        <f>IF(OR(AND((AD232-$D$993-SUM($C$8:AD$8)+SUMIFS($C233:Z233,$C$11:Z$11,"Payment"))&lt;=0,SUMIFS($C233:AA233,$C$11:AA$11,"Balance")=0,AA233=0),AD$8&gt;=AD232),AD232,
IF(SUMIFS($C233:AA233,$C$11:AA$11,"Balance")=0, $D$993+SUM($B$8:AD$8)-SUMIFS($C233:Z233,$C$11:Z$11,"Payment"),
AD$8))</f>
        <v>0</v>
      </c>
      <c r="AD233" s="66">
        <f t="shared" si="45"/>
        <v>0</v>
      </c>
      <c r="AE233" s="47"/>
      <c r="AF233" s="66">
        <f>IF(OR(AND((AG232-$D$993-SUM($C$8:AG$8)+SUMIFS($C233:AC233,$C$11:AC$11,"Payment"))&lt;=0,SUMIFS($C233:AD233,$C$11:AD$11,"Balance")=0,AD233=0),AG$8&gt;=AG232),AG232,
IF(SUMIFS($C233:AD233,$C$11:AD$11,"Balance")=0, $D$993+SUM($B$8:AG$8)-SUMIFS($C233:AC233,$C$11:AC$11,"Payment"),
AG$8))</f>
        <v>0</v>
      </c>
      <c r="AG233" s="66">
        <f t="shared" si="46"/>
        <v>0</v>
      </c>
      <c r="AH233" s="47"/>
      <c r="AI233" s="66">
        <f>IF(OR(AND((AJ232-$D$993-SUM($C$8:AJ$8)+SUMIFS($C233:AF233,$C$11:AF$11,"Payment"))&lt;=0,SUMIFS($C233:AG233,$C$11:AG$11,"Balance")=0,AG233=0),AJ$8&gt;=AJ232),AJ232,
IF(SUMIFS($C233:AG233,$C$11:AG$11,"Balance")=0, $D$993+SUM($B$8:AJ$8)-SUMIFS($C233:AF233,$C$11:AF$11,"Payment"),
AJ$8))</f>
        <v>0</v>
      </c>
      <c r="AJ233" s="66">
        <f t="shared" si="47"/>
        <v>0</v>
      </c>
      <c r="AK233" s="67"/>
    </row>
    <row r="234" spans="1:37" s="49" customFormat="1" ht="15.6">
      <c r="A234" s="65">
        <v>223</v>
      </c>
      <c r="B234" s="66">
        <f>IF(OR(AND((C233-$D$993-SUM($C$8:C$8))&lt;=0),C$8&gt;=C233),C233, C$8+$D$993)</f>
        <v>0</v>
      </c>
      <c r="C234" s="66">
        <f t="shared" si="36"/>
        <v>0</v>
      </c>
      <c r="D234" s="67"/>
      <c r="E234" s="66">
        <f>IF(OR(AND((F233-$D$993-SUM($C$8:F$8)+SUMIFS(B234:$C234,B$11:$C$11,"Payment"))&lt;=0,SUMIFS($C234:C234,$C$11:C$11,"Balance")=0,C234=0),F$8&gt;=F233),F233,
IF(SUMIFS($C234:C234,$C$11:C$11,"Balance")=0, $D$993+SUM($B$8:F$8)-SUMIFS(B234:$C234,B$11:$C$11,"Payment"),
F$8))</f>
        <v>0</v>
      </c>
      <c r="F234" s="66">
        <f t="shared" si="37"/>
        <v>0</v>
      </c>
      <c r="G234" s="67"/>
      <c r="H234" s="66">
        <f>IF(OR(AND((I233-$D$993-SUM($C$8:I$8)+SUMIFS($C234:E234,$C$11:E$11,"Payment"))&lt;=0,SUMIFS($C234:F234,$C$11:F$11,"Balance")=0,F234=0),I$8&gt;=I233),I233,
IF(SUMIFS($C234:F234,$C$11:F$11,"Balance")=0, $D$993+SUM($B$8:I$8)-SUMIFS($C234:E234,$C$11:E$11,"Payment"),
I$8))</f>
        <v>0</v>
      </c>
      <c r="I234" s="66">
        <f t="shared" si="38"/>
        <v>0</v>
      </c>
      <c r="J234" s="47"/>
      <c r="K234" s="66">
        <f>IF(OR(AND((L233-$D$993-SUM($C$8:L$8)+SUMIFS($C234:H234,$C$11:H$11,"Payment"))&lt;=0,SUMIFS($C234:I234,$C$11:I$11,"Balance")=0,I234=0),L$8&gt;=L233),L233,
IF(SUMIFS($C234:I234,$C$11:I$11,"Balance")=0, $D$993+SUM($B$8:L$8)-SUMIFS($C234:H234,$C$11:H$11,"Payment"),
L$8))</f>
        <v>0</v>
      </c>
      <c r="L234" s="66">
        <f t="shared" si="39"/>
        <v>0</v>
      </c>
      <c r="M234" s="47"/>
      <c r="N234" s="66">
        <f>IF(OR(AND((O233-$D$993-SUM($C$8:O$8)+SUMIFS($C234:K234,$C$11:K$11,"Payment"))&lt;=0,SUMIFS($C234:L234,$C$11:L$11,"Balance")=0,L234=0),O$8&gt;=O233),O233,
IF(SUMIFS($C234:L234,$C$11:L$11,"Balance")=0, $D$993+SUM($B$8:O$8)-SUMIFS($C234:K234,$C$11:K$11,"Payment"),
O$8))</f>
        <v>0</v>
      </c>
      <c r="O234" s="66">
        <f t="shared" si="40"/>
        <v>0</v>
      </c>
      <c r="P234" s="47"/>
      <c r="Q234" s="66">
        <f>IF(OR(AND((R233-$D$993-SUM($C$8:R$8)+SUMIFS($C234:N234,$C$11:N$11,"Payment"))&lt;=0,SUMIFS($C234:O234,$C$11:O$11,"Balance")=0,O234=0),R$8&gt;=R233),R233,
IF(SUMIFS($C234:O234,$C$11:O$11,"Balance")=0, $D$993+SUM($B$8:R$8)-SUMIFS($C234:N234,$C$11:N$11,"Payment"),
R$8))</f>
        <v>0</v>
      </c>
      <c r="R234" s="66">
        <f t="shared" si="41"/>
        <v>0</v>
      </c>
      <c r="S234" s="47"/>
      <c r="T234" s="66">
        <f>IF(OR(AND((U233-$D$993-SUM($C$8:U$8)+SUMIFS($C234:Q234,$C$11:Q$11,"Payment"))&lt;=0,SUMIFS($C234:R234,$C$11:R$11,"Balance")=0,R234=0),U$8&gt;=U233),U233,
IF(SUMIFS($C234:R234,$C$11:R$11,"Balance")=0, $D$993+SUM($B$8:U$8)-SUMIFS($C234:Q234,$C$11:Q$11,"Payment"),
U$8))</f>
        <v>0</v>
      </c>
      <c r="U234" s="66">
        <f t="shared" si="42"/>
        <v>0</v>
      </c>
      <c r="V234" s="47"/>
      <c r="W234" s="66">
        <f>IF(OR(AND((X233-$D$993-SUM($C$8:X$8)+SUMIFS($C234:T234,$C$11:T$11,"Payment"))&lt;=0,SUMIFS($C234:U234,$C$11:U$11,"Balance")=0,U234=0),X$8&gt;=X233),X233,
IF(SUMIFS($C234:U234,$C$11:U$11,"Balance")=0, $D$993+SUM($B$8:X$8)-SUMIFS($C234:T234,$C$11:T$11,"Payment"),
X$8))</f>
        <v>0</v>
      </c>
      <c r="X234" s="66">
        <f t="shared" si="43"/>
        <v>0</v>
      </c>
      <c r="Y234" s="47"/>
      <c r="Z234" s="66">
        <f>IF(OR(AND((AA233-$D$993-SUM($C$8:AA$8)+SUMIFS($C234:W234,$C$11:W$11,"Payment"))&lt;=0,SUMIFS($C234:X234,$C$11:X$11,"Balance")=0,X234=0),AA$8&gt;=AA233),AA233,
IF(SUMIFS($C234:X234,$C$11:X$11,"Balance")=0, $D$993+SUM($B$8:AA$8)-SUMIFS($C234:W234,$C$11:W$11,"Payment"),
AA$8))</f>
        <v>0</v>
      </c>
      <c r="AA234" s="66">
        <f t="shared" si="44"/>
        <v>0</v>
      </c>
      <c r="AB234" s="47"/>
      <c r="AC234" s="66">
        <f>IF(OR(AND((AD233-$D$993-SUM($C$8:AD$8)+SUMIFS($C234:Z234,$C$11:Z$11,"Payment"))&lt;=0,SUMIFS($C234:AA234,$C$11:AA$11,"Balance")=0,AA234=0),AD$8&gt;=AD233),AD233,
IF(SUMIFS($C234:AA234,$C$11:AA$11,"Balance")=0, $D$993+SUM($B$8:AD$8)-SUMIFS($C234:Z234,$C$11:Z$11,"Payment"),
AD$8))</f>
        <v>0</v>
      </c>
      <c r="AD234" s="66">
        <f t="shared" si="45"/>
        <v>0</v>
      </c>
      <c r="AE234" s="47"/>
      <c r="AF234" s="66">
        <f>IF(OR(AND((AG233-$D$993-SUM($C$8:AG$8)+SUMIFS($C234:AC234,$C$11:AC$11,"Payment"))&lt;=0,SUMIFS($C234:AD234,$C$11:AD$11,"Balance")=0,AD234=0),AG$8&gt;=AG233),AG233,
IF(SUMIFS($C234:AD234,$C$11:AD$11,"Balance")=0, $D$993+SUM($B$8:AG$8)-SUMIFS($C234:AC234,$C$11:AC$11,"Payment"),
AG$8))</f>
        <v>0</v>
      </c>
      <c r="AG234" s="66">
        <f t="shared" si="46"/>
        <v>0</v>
      </c>
      <c r="AH234" s="47"/>
      <c r="AI234" s="66">
        <f>IF(OR(AND((AJ233-$D$993-SUM($C$8:AJ$8)+SUMIFS($C234:AF234,$C$11:AF$11,"Payment"))&lt;=0,SUMIFS($C234:AG234,$C$11:AG$11,"Balance")=0,AG234=0),AJ$8&gt;=AJ233),AJ233,
IF(SUMIFS($C234:AG234,$C$11:AG$11,"Balance")=0, $D$993+SUM($B$8:AJ$8)-SUMIFS($C234:AF234,$C$11:AF$11,"Payment"),
AJ$8))</f>
        <v>0</v>
      </c>
      <c r="AJ234" s="66">
        <f t="shared" si="47"/>
        <v>0</v>
      </c>
      <c r="AK234" s="67"/>
    </row>
    <row r="235" spans="1:37" s="49" customFormat="1" ht="15.6">
      <c r="A235" s="65">
        <v>224</v>
      </c>
      <c r="B235" s="66">
        <f>IF(OR(AND((C234-$D$993-SUM($C$8:C$8))&lt;=0),C$8&gt;=C234),C234, C$8+$D$993)</f>
        <v>0</v>
      </c>
      <c r="C235" s="66">
        <f t="shared" si="36"/>
        <v>0</v>
      </c>
      <c r="D235" s="67"/>
      <c r="E235" s="66">
        <f>IF(OR(AND((F234-$D$993-SUM($C$8:F$8)+SUMIFS(B235:$C235,B$11:$C$11,"Payment"))&lt;=0,SUMIFS($C235:C235,$C$11:C$11,"Balance")=0,C235=0),F$8&gt;=F234),F234,
IF(SUMIFS($C235:C235,$C$11:C$11,"Balance")=0, $D$993+SUM($B$8:F$8)-SUMIFS(B235:$C235,B$11:$C$11,"Payment"),
F$8))</f>
        <v>0</v>
      </c>
      <c r="F235" s="66">
        <f t="shared" si="37"/>
        <v>0</v>
      </c>
      <c r="G235" s="67"/>
      <c r="H235" s="66">
        <f>IF(OR(AND((I234-$D$993-SUM($C$8:I$8)+SUMIFS($C235:E235,$C$11:E$11,"Payment"))&lt;=0,SUMIFS($C235:F235,$C$11:F$11,"Balance")=0,F235=0),I$8&gt;=I234),I234,
IF(SUMIFS($C235:F235,$C$11:F$11,"Balance")=0, $D$993+SUM($B$8:I$8)-SUMIFS($C235:E235,$C$11:E$11,"Payment"),
I$8))</f>
        <v>0</v>
      </c>
      <c r="I235" s="66">
        <f t="shared" si="38"/>
        <v>0</v>
      </c>
      <c r="J235" s="47"/>
      <c r="K235" s="66">
        <f>IF(OR(AND((L234-$D$993-SUM($C$8:L$8)+SUMIFS($C235:H235,$C$11:H$11,"Payment"))&lt;=0,SUMIFS($C235:I235,$C$11:I$11,"Balance")=0,I235=0),L$8&gt;=L234),L234,
IF(SUMIFS($C235:I235,$C$11:I$11,"Balance")=0, $D$993+SUM($B$8:L$8)-SUMIFS($C235:H235,$C$11:H$11,"Payment"),
L$8))</f>
        <v>0</v>
      </c>
      <c r="L235" s="66">
        <f t="shared" si="39"/>
        <v>0</v>
      </c>
      <c r="M235" s="47"/>
      <c r="N235" s="66">
        <f>IF(OR(AND((O234-$D$993-SUM($C$8:O$8)+SUMIFS($C235:K235,$C$11:K$11,"Payment"))&lt;=0,SUMIFS($C235:L235,$C$11:L$11,"Balance")=0,L235=0),O$8&gt;=O234),O234,
IF(SUMIFS($C235:L235,$C$11:L$11,"Balance")=0, $D$993+SUM($B$8:O$8)-SUMIFS($C235:K235,$C$11:K$11,"Payment"),
O$8))</f>
        <v>0</v>
      </c>
      <c r="O235" s="66">
        <f t="shared" si="40"/>
        <v>0</v>
      </c>
      <c r="P235" s="47"/>
      <c r="Q235" s="66">
        <f>IF(OR(AND((R234-$D$993-SUM($C$8:R$8)+SUMIFS($C235:N235,$C$11:N$11,"Payment"))&lt;=0,SUMIFS($C235:O235,$C$11:O$11,"Balance")=0,O235=0),R$8&gt;=R234),R234,
IF(SUMIFS($C235:O235,$C$11:O$11,"Balance")=0, $D$993+SUM($B$8:R$8)-SUMIFS($C235:N235,$C$11:N$11,"Payment"),
R$8))</f>
        <v>0</v>
      </c>
      <c r="R235" s="66">
        <f t="shared" si="41"/>
        <v>0</v>
      </c>
      <c r="S235" s="47"/>
      <c r="T235" s="66">
        <f>IF(OR(AND((U234-$D$993-SUM($C$8:U$8)+SUMIFS($C235:Q235,$C$11:Q$11,"Payment"))&lt;=0,SUMIFS($C235:R235,$C$11:R$11,"Balance")=0,R235=0),U$8&gt;=U234),U234,
IF(SUMIFS($C235:R235,$C$11:R$11,"Balance")=0, $D$993+SUM($B$8:U$8)-SUMIFS($C235:Q235,$C$11:Q$11,"Payment"),
U$8))</f>
        <v>0</v>
      </c>
      <c r="U235" s="66">
        <f t="shared" si="42"/>
        <v>0</v>
      </c>
      <c r="V235" s="47"/>
      <c r="W235" s="66">
        <f>IF(OR(AND((X234-$D$993-SUM($C$8:X$8)+SUMIFS($C235:T235,$C$11:T$11,"Payment"))&lt;=0,SUMIFS($C235:U235,$C$11:U$11,"Balance")=0,U235=0),X$8&gt;=X234),X234,
IF(SUMIFS($C235:U235,$C$11:U$11,"Balance")=0, $D$993+SUM($B$8:X$8)-SUMIFS($C235:T235,$C$11:T$11,"Payment"),
X$8))</f>
        <v>0</v>
      </c>
      <c r="X235" s="66">
        <f t="shared" si="43"/>
        <v>0</v>
      </c>
      <c r="Y235" s="47"/>
      <c r="Z235" s="66">
        <f>IF(OR(AND((AA234-$D$993-SUM($C$8:AA$8)+SUMIFS($C235:W235,$C$11:W$11,"Payment"))&lt;=0,SUMIFS($C235:X235,$C$11:X$11,"Balance")=0,X235=0),AA$8&gt;=AA234),AA234,
IF(SUMIFS($C235:X235,$C$11:X$11,"Balance")=0, $D$993+SUM($B$8:AA$8)-SUMIFS($C235:W235,$C$11:W$11,"Payment"),
AA$8))</f>
        <v>0</v>
      </c>
      <c r="AA235" s="66">
        <f t="shared" si="44"/>
        <v>0</v>
      </c>
      <c r="AB235" s="47"/>
      <c r="AC235" s="66">
        <f>IF(OR(AND((AD234-$D$993-SUM($C$8:AD$8)+SUMIFS($C235:Z235,$C$11:Z$11,"Payment"))&lt;=0,SUMIFS($C235:AA235,$C$11:AA$11,"Balance")=0,AA235=0),AD$8&gt;=AD234),AD234,
IF(SUMIFS($C235:AA235,$C$11:AA$11,"Balance")=0, $D$993+SUM($B$8:AD$8)-SUMIFS($C235:Z235,$C$11:Z$11,"Payment"),
AD$8))</f>
        <v>0</v>
      </c>
      <c r="AD235" s="66">
        <f t="shared" si="45"/>
        <v>0</v>
      </c>
      <c r="AE235" s="47"/>
      <c r="AF235" s="66">
        <f>IF(OR(AND((AG234-$D$993-SUM($C$8:AG$8)+SUMIFS($C235:AC235,$C$11:AC$11,"Payment"))&lt;=0,SUMIFS($C235:AD235,$C$11:AD$11,"Balance")=0,AD235=0),AG$8&gt;=AG234),AG234,
IF(SUMIFS($C235:AD235,$C$11:AD$11,"Balance")=0, $D$993+SUM($B$8:AG$8)-SUMIFS($C235:AC235,$C$11:AC$11,"Payment"),
AG$8))</f>
        <v>0</v>
      </c>
      <c r="AG235" s="66">
        <f t="shared" si="46"/>
        <v>0</v>
      </c>
      <c r="AH235" s="47"/>
      <c r="AI235" s="66">
        <f>IF(OR(AND((AJ234-$D$993-SUM($C$8:AJ$8)+SUMIFS($C235:AF235,$C$11:AF$11,"Payment"))&lt;=0,SUMIFS($C235:AG235,$C$11:AG$11,"Balance")=0,AG235=0),AJ$8&gt;=AJ234),AJ234,
IF(SUMIFS($C235:AG235,$C$11:AG$11,"Balance")=0, $D$993+SUM($B$8:AJ$8)-SUMIFS($C235:AF235,$C$11:AF$11,"Payment"),
AJ$8))</f>
        <v>0</v>
      </c>
      <c r="AJ235" s="66">
        <f t="shared" si="47"/>
        <v>0</v>
      </c>
      <c r="AK235" s="67"/>
    </row>
    <row r="236" spans="1:37" s="49" customFormat="1" ht="15.6">
      <c r="A236" s="65">
        <v>225</v>
      </c>
      <c r="B236" s="66">
        <f>IF(OR(AND((C235-$D$993-SUM($C$8:C$8))&lt;=0),C$8&gt;=C235),C235, C$8+$D$993)</f>
        <v>0</v>
      </c>
      <c r="C236" s="66">
        <f t="shared" si="36"/>
        <v>0</v>
      </c>
      <c r="D236" s="67"/>
      <c r="E236" s="66">
        <f>IF(OR(AND((F235-$D$993-SUM($C$8:F$8)+SUMIFS(B236:$C236,B$11:$C$11,"Payment"))&lt;=0,SUMIFS($C236:C236,$C$11:C$11,"Balance")=0,C236=0),F$8&gt;=F235),F235,
IF(SUMIFS($C236:C236,$C$11:C$11,"Balance")=0, $D$993+SUM($B$8:F$8)-SUMIFS(B236:$C236,B$11:$C$11,"Payment"),
F$8))</f>
        <v>0</v>
      </c>
      <c r="F236" s="66">
        <f t="shared" si="37"/>
        <v>0</v>
      </c>
      <c r="G236" s="67"/>
      <c r="H236" s="66">
        <f>IF(OR(AND((I235-$D$993-SUM($C$8:I$8)+SUMIFS($C236:E236,$C$11:E$11,"Payment"))&lt;=0,SUMIFS($C236:F236,$C$11:F$11,"Balance")=0,F236=0),I$8&gt;=I235),I235,
IF(SUMIFS($C236:F236,$C$11:F$11,"Balance")=0, $D$993+SUM($B$8:I$8)-SUMIFS($C236:E236,$C$11:E$11,"Payment"),
I$8))</f>
        <v>0</v>
      </c>
      <c r="I236" s="66">
        <f t="shared" si="38"/>
        <v>0</v>
      </c>
      <c r="J236" s="47"/>
      <c r="K236" s="66">
        <f>IF(OR(AND((L235-$D$993-SUM($C$8:L$8)+SUMIFS($C236:H236,$C$11:H$11,"Payment"))&lt;=0,SUMIFS($C236:I236,$C$11:I$11,"Balance")=0,I236=0),L$8&gt;=L235),L235,
IF(SUMIFS($C236:I236,$C$11:I$11,"Balance")=0, $D$993+SUM($B$8:L$8)-SUMIFS($C236:H236,$C$11:H$11,"Payment"),
L$8))</f>
        <v>0</v>
      </c>
      <c r="L236" s="66">
        <f t="shared" si="39"/>
        <v>0</v>
      </c>
      <c r="M236" s="47"/>
      <c r="N236" s="66">
        <f>IF(OR(AND((O235-$D$993-SUM($C$8:O$8)+SUMIFS($C236:K236,$C$11:K$11,"Payment"))&lt;=0,SUMIFS($C236:L236,$C$11:L$11,"Balance")=0,L236=0),O$8&gt;=O235),O235,
IF(SUMIFS($C236:L236,$C$11:L$11,"Balance")=0, $D$993+SUM($B$8:O$8)-SUMIFS($C236:K236,$C$11:K$11,"Payment"),
O$8))</f>
        <v>0</v>
      </c>
      <c r="O236" s="66">
        <f t="shared" si="40"/>
        <v>0</v>
      </c>
      <c r="P236" s="47"/>
      <c r="Q236" s="66">
        <f>IF(OR(AND((R235-$D$993-SUM($C$8:R$8)+SUMIFS($C236:N236,$C$11:N$11,"Payment"))&lt;=0,SUMIFS($C236:O236,$C$11:O$11,"Balance")=0,O236=0),R$8&gt;=R235),R235,
IF(SUMIFS($C236:O236,$C$11:O$11,"Balance")=0, $D$993+SUM($B$8:R$8)-SUMIFS($C236:N236,$C$11:N$11,"Payment"),
R$8))</f>
        <v>0</v>
      </c>
      <c r="R236" s="66">
        <f t="shared" si="41"/>
        <v>0</v>
      </c>
      <c r="S236" s="47"/>
      <c r="T236" s="66">
        <f>IF(OR(AND((U235-$D$993-SUM($C$8:U$8)+SUMIFS($C236:Q236,$C$11:Q$11,"Payment"))&lt;=0,SUMIFS($C236:R236,$C$11:R$11,"Balance")=0,R236=0),U$8&gt;=U235),U235,
IF(SUMIFS($C236:R236,$C$11:R$11,"Balance")=0, $D$993+SUM($B$8:U$8)-SUMIFS($C236:Q236,$C$11:Q$11,"Payment"),
U$8))</f>
        <v>0</v>
      </c>
      <c r="U236" s="66">
        <f t="shared" si="42"/>
        <v>0</v>
      </c>
      <c r="V236" s="47"/>
      <c r="W236" s="66">
        <f>IF(OR(AND((X235-$D$993-SUM($C$8:X$8)+SUMIFS($C236:T236,$C$11:T$11,"Payment"))&lt;=0,SUMIFS($C236:U236,$C$11:U$11,"Balance")=0,U236=0),X$8&gt;=X235),X235,
IF(SUMIFS($C236:U236,$C$11:U$11,"Balance")=0, $D$993+SUM($B$8:X$8)-SUMIFS($C236:T236,$C$11:T$11,"Payment"),
X$8))</f>
        <v>0</v>
      </c>
      <c r="X236" s="66">
        <f t="shared" si="43"/>
        <v>0</v>
      </c>
      <c r="Y236" s="47"/>
      <c r="Z236" s="66">
        <f>IF(OR(AND((AA235-$D$993-SUM($C$8:AA$8)+SUMIFS($C236:W236,$C$11:W$11,"Payment"))&lt;=0,SUMIFS($C236:X236,$C$11:X$11,"Balance")=0,X236=0),AA$8&gt;=AA235),AA235,
IF(SUMIFS($C236:X236,$C$11:X$11,"Balance")=0, $D$993+SUM($B$8:AA$8)-SUMIFS($C236:W236,$C$11:W$11,"Payment"),
AA$8))</f>
        <v>0</v>
      </c>
      <c r="AA236" s="66">
        <f t="shared" si="44"/>
        <v>0</v>
      </c>
      <c r="AB236" s="47"/>
      <c r="AC236" s="66">
        <f>IF(OR(AND((AD235-$D$993-SUM($C$8:AD$8)+SUMIFS($C236:Z236,$C$11:Z$11,"Payment"))&lt;=0,SUMIFS($C236:AA236,$C$11:AA$11,"Balance")=0,AA236=0),AD$8&gt;=AD235),AD235,
IF(SUMIFS($C236:AA236,$C$11:AA$11,"Balance")=0, $D$993+SUM($B$8:AD$8)-SUMIFS($C236:Z236,$C$11:Z$11,"Payment"),
AD$8))</f>
        <v>0</v>
      </c>
      <c r="AD236" s="66">
        <f t="shared" si="45"/>
        <v>0</v>
      </c>
      <c r="AE236" s="47"/>
      <c r="AF236" s="66">
        <f>IF(OR(AND((AG235-$D$993-SUM($C$8:AG$8)+SUMIFS($C236:AC236,$C$11:AC$11,"Payment"))&lt;=0,SUMIFS($C236:AD236,$C$11:AD$11,"Balance")=0,AD236=0),AG$8&gt;=AG235),AG235,
IF(SUMIFS($C236:AD236,$C$11:AD$11,"Balance")=0, $D$993+SUM($B$8:AG$8)-SUMIFS($C236:AC236,$C$11:AC$11,"Payment"),
AG$8))</f>
        <v>0</v>
      </c>
      <c r="AG236" s="66">
        <f t="shared" si="46"/>
        <v>0</v>
      </c>
      <c r="AH236" s="47"/>
      <c r="AI236" s="66">
        <f>IF(OR(AND((AJ235-$D$993-SUM($C$8:AJ$8)+SUMIFS($C236:AF236,$C$11:AF$11,"Payment"))&lt;=0,SUMIFS($C236:AG236,$C$11:AG$11,"Balance")=0,AG236=0),AJ$8&gt;=AJ235),AJ235,
IF(SUMIFS($C236:AG236,$C$11:AG$11,"Balance")=0, $D$993+SUM($B$8:AJ$8)-SUMIFS($C236:AF236,$C$11:AF$11,"Payment"),
AJ$8))</f>
        <v>0</v>
      </c>
      <c r="AJ236" s="66">
        <f t="shared" si="47"/>
        <v>0</v>
      </c>
      <c r="AK236" s="67"/>
    </row>
    <row r="237" spans="1:37" s="49" customFormat="1" ht="15.6">
      <c r="A237" s="65">
        <v>226</v>
      </c>
      <c r="B237" s="66">
        <f>IF(OR(AND((C236-$D$993-SUM($C$8:C$8))&lt;=0),C$8&gt;=C236),C236, C$8+$D$993)</f>
        <v>0</v>
      </c>
      <c r="C237" s="66">
        <f t="shared" si="36"/>
        <v>0</v>
      </c>
      <c r="D237" s="67"/>
      <c r="E237" s="66">
        <f>IF(OR(AND((F236-$D$993-SUM($C$8:F$8)+SUMIFS(B237:$C237,B$11:$C$11,"Payment"))&lt;=0,SUMIFS($C237:C237,$C$11:C$11,"Balance")=0,C237=0),F$8&gt;=F236),F236,
IF(SUMIFS($C237:C237,$C$11:C$11,"Balance")=0, $D$993+SUM($B$8:F$8)-SUMIFS(B237:$C237,B$11:$C$11,"Payment"),
F$8))</f>
        <v>0</v>
      </c>
      <c r="F237" s="66">
        <f t="shared" si="37"/>
        <v>0</v>
      </c>
      <c r="G237" s="67"/>
      <c r="H237" s="66">
        <f>IF(OR(AND((I236-$D$993-SUM($C$8:I$8)+SUMIFS($C237:E237,$C$11:E$11,"Payment"))&lt;=0,SUMIFS($C237:F237,$C$11:F$11,"Balance")=0,F237=0),I$8&gt;=I236),I236,
IF(SUMIFS($C237:F237,$C$11:F$11,"Balance")=0, $D$993+SUM($B$8:I$8)-SUMIFS($C237:E237,$C$11:E$11,"Payment"),
I$8))</f>
        <v>0</v>
      </c>
      <c r="I237" s="66">
        <f t="shared" si="38"/>
        <v>0</v>
      </c>
      <c r="J237" s="47"/>
      <c r="K237" s="66">
        <f>IF(OR(AND((L236-$D$993-SUM($C$8:L$8)+SUMIFS($C237:H237,$C$11:H$11,"Payment"))&lt;=0,SUMIFS($C237:I237,$C$11:I$11,"Balance")=0,I237=0),L$8&gt;=L236),L236,
IF(SUMIFS($C237:I237,$C$11:I$11,"Balance")=0, $D$993+SUM($B$8:L$8)-SUMIFS($C237:H237,$C$11:H$11,"Payment"),
L$8))</f>
        <v>0</v>
      </c>
      <c r="L237" s="66">
        <f t="shared" si="39"/>
        <v>0</v>
      </c>
      <c r="M237" s="47"/>
      <c r="N237" s="66">
        <f>IF(OR(AND((O236-$D$993-SUM($C$8:O$8)+SUMIFS($C237:K237,$C$11:K$11,"Payment"))&lt;=0,SUMIFS($C237:L237,$C$11:L$11,"Balance")=0,L237=0),O$8&gt;=O236),O236,
IF(SUMIFS($C237:L237,$C$11:L$11,"Balance")=0, $D$993+SUM($B$8:O$8)-SUMIFS($C237:K237,$C$11:K$11,"Payment"),
O$8))</f>
        <v>0</v>
      </c>
      <c r="O237" s="66">
        <f t="shared" si="40"/>
        <v>0</v>
      </c>
      <c r="P237" s="47"/>
      <c r="Q237" s="66">
        <f>IF(OR(AND((R236-$D$993-SUM($C$8:R$8)+SUMIFS($C237:N237,$C$11:N$11,"Payment"))&lt;=0,SUMIFS($C237:O237,$C$11:O$11,"Balance")=0,O237=0),R$8&gt;=R236),R236,
IF(SUMIFS($C237:O237,$C$11:O$11,"Balance")=0, $D$993+SUM($B$8:R$8)-SUMIFS($C237:N237,$C$11:N$11,"Payment"),
R$8))</f>
        <v>0</v>
      </c>
      <c r="R237" s="66">
        <f t="shared" si="41"/>
        <v>0</v>
      </c>
      <c r="S237" s="47"/>
      <c r="T237" s="66">
        <f>IF(OR(AND((U236-$D$993-SUM($C$8:U$8)+SUMIFS($C237:Q237,$C$11:Q$11,"Payment"))&lt;=0,SUMIFS($C237:R237,$C$11:R$11,"Balance")=0,R237=0),U$8&gt;=U236),U236,
IF(SUMIFS($C237:R237,$C$11:R$11,"Balance")=0, $D$993+SUM($B$8:U$8)-SUMIFS($C237:Q237,$C$11:Q$11,"Payment"),
U$8))</f>
        <v>0</v>
      </c>
      <c r="U237" s="66">
        <f t="shared" si="42"/>
        <v>0</v>
      </c>
      <c r="V237" s="47"/>
      <c r="W237" s="66">
        <f>IF(OR(AND((X236-$D$993-SUM($C$8:X$8)+SUMIFS($C237:T237,$C$11:T$11,"Payment"))&lt;=0,SUMIFS($C237:U237,$C$11:U$11,"Balance")=0,U237=0),X$8&gt;=X236),X236,
IF(SUMIFS($C237:U237,$C$11:U$11,"Balance")=0, $D$993+SUM($B$8:X$8)-SUMIFS($C237:T237,$C$11:T$11,"Payment"),
X$8))</f>
        <v>0</v>
      </c>
      <c r="X237" s="66">
        <f t="shared" si="43"/>
        <v>0</v>
      </c>
      <c r="Y237" s="47"/>
      <c r="Z237" s="66">
        <f>IF(OR(AND((AA236-$D$993-SUM($C$8:AA$8)+SUMIFS($C237:W237,$C$11:W$11,"Payment"))&lt;=0,SUMIFS($C237:X237,$C$11:X$11,"Balance")=0,X237=0),AA$8&gt;=AA236),AA236,
IF(SUMIFS($C237:X237,$C$11:X$11,"Balance")=0, $D$993+SUM($B$8:AA$8)-SUMIFS($C237:W237,$C$11:W$11,"Payment"),
AA$8))</f>
        <v>0</v>
      </c>
      <c r="AA237" s="66">
        <f t="shared" si="44"/>
        <v>0</v>
      </c>
      <c r="AB237" s="47"/>
      <c r="AC237" s="66">
        <f>IF(OR(AND((AD236-$D$993-SUM($C$8:AD$8)+SUMIFS($C237:Z237,$C$11:Z$11,"Payment"))&lt;=0,SUMIFS($C237:AA237,$C$11:AA$11,"Balance")=0,AA237=0),AD$8&gt;=AD236),AD236,
IF(SUMIFS($C237:AA237,$C$11:AA$11,"Balance")=0, $D$993+SUM($B$8:AD$8)-SUMIFS($C237:Z237,$C$11:Z$11,"Payment"),
AD$8))</f>
        <v>0</v>
      </c>
      <c r="AD237" s="66">
        <f t="shared" si="45"/>
        <v>0</v>
      </c>
      <c r="AE237" s="47"/>
      <c r="AF237" s="66">
        <f>IF(OR(AND((AG236-$D$993-SUM($C$8:AG$8)+SUMIFS($C237:AC237,$C$11:AC$11,"Payment"))&lt;=0,SUMIFS($C237:AD237,$C$11:AD$11,"Balance")=0,AD237=0),AG$8&gt;=AG236),AG236,
IF(SUMIFS($C237:AD237,$C$11:AD$11,"Balance")=0, $D$993+SUM($B$8:AG$8)-SUMIFS($C237:AC237,$C$11:AC$11,"Payment"),
AG$8))</f>
        <v>0</v>
      </c>
      <c r="AG237" s="66">
        <f t="shared" si="46"/>
        <v>0</v>
      </c>
      <c r="AH237" s="47"/>
      <c r="AI237" s="66">
        <f>IF(OR(AND((AJ236-$D$993-SUM($C$8:AJ$8)+SUMIFS($C237:AF237,$C$11:AF$11,"Payment"))&lt;=0,SUMIFS($C237:AG237,$C$11:AG$11,"Balance")=0,AG237=0),AJ$8&gt;=AJ236),AJ236,
IF(SUMIFS($C237:AG237,$C$11:AG$11,"Balance")=0, $D$993+SUM($B$8:AJ$8)-SUMIFS($C237:AF237,$C$11:AF$11,"Payment"),
AJ$8))</f>
        <v>0</v>
      </c>
      <c r="AJ237" s="66">
        <f t="shared" si="47"/>
        <v>0</v>
      </c>
      <c r="AK237" s="67"/>
    </row>
    <row r="238" spans="1:37" s="49" customFormat="1" ht="15.6">
      <c r="A238" s="65">
        <v>227</v>
      </c>
      <c r="B238" s="66">
        <f>IF(OR(AND((C237-$D$993-SUM($C$8:C$8))&lt;=0),C$8&gt;=C237),C237, C$8+$D$993)</f>
        <v>0</v>
      </c>
      <c r="C238" s="66">
        <f t="shared" si="36"/>
        <v>0</v>
      </c>
      <c r="D238" s="67"/>
      <c r="E238" s="66">
        <f>IF(OR(AND((F237-$D$993-SUM($C$8:F$8)+SUMIFS(B238:$C238,B$11:$C$11,"Payment"))&lt;=0,SUMIFS($C238:C238,$C$11:C$11,"Balance")=0,C238=0),F$8&gt;=F237),F237,
IF(SUMIFS($C238:C238,$C$11:C$11,"Balance")=0, $D$993+SUM($B$8:F$8)-SUMIFS(B238:$C238,B$11:$C$11,"Payment"),
F$8))</f>
        <v>0</v>
      </c>
      <c r="F238" s="66">
        <f t="shared" si="37"/>
        <v>0</v>
      </c>
      <c r="G238" s="67"/>
      <c r="H238" s="66">
        <f>IF(OR(AND((I237-$D$993-SUM($C$8:I$8)+SUMIFS($C238:E238,$C$11:E$11,"Payment"))&lt;=0,SUMIFS($C238:F238,$C$11:F$11,"Balance")=0,F238=0),I$8&gt;=I237),I237,
IF(SUMIFS($C238:F238,$C$11:F$11,"Balance")=0, $D$993+SUM($B$8:I$8)-SUMIFS($C238:E238,$C$11:E$11,"Payment"),
I$8))</f>
        <v>0</v>
      </c>
      <c r="I238" s="66">
        <f t="shared" si="38"/>
        <v>0</v>
      </c>
      <c r="J238" s="47"/>
      <c r="K238" s="66">
        <f>IF(OR(AND((L237-$D$993-SUM($C$8:L$8)+SUMIFS($C238:H238,$C$11:H$11,"Payment"))&lt;=0,SUMIFS($C238:I238,$C$11:I$11,"Balance")=0,I238=0),L$8&gt;=L237),L237,
IF(SUMIFS($C238:I238,$C$11:I$11,"Balance")=0, $D$993+SUM($B$8:L$8)-SUMIFS($C238:H238,$C$11:H$11,"Payment"),
L$8))</f>
        <v>0</v>
      </c>
      <c r="L238" s="66">
        <f t="shared" si="39"/>
        <v>0</v>
      </c>
      <c r="M238" s="47"/>
      <c r="N238" s="66">
        <f>IF(OR(AND((O237-$D$993-SUM($C$8:O$8)+SUMIFS($C238:K238,$C$11:K$11,"Payment"))&lt;=0,SUMIFS($C238:L238,$C$11:L$11,"Balance")=0,L238=0),O$8&gt;=O237),O237,
IF(SUMIFS($C238:L238,$C$11:L$11,"Balance")=0, $D$993+SUM($B$8:O$8)-SUMIFS($C238:K238,$C$11:K$11,"Payment"),
O$8))</f>
        <v>0</v>
      </c>
      <c r="O238" s="66">
        <f t="shared" si="40"/>
        <v>0</v>
      </c>
      <c r="P238" s="47"/>
      <c r="Q238" s="66">
        <f>IF(OR(AND((R237-$D$993-SUM($C$8:R$8)+SUMIFS($C238:N238,$C$11:N$11,"Payment"))&lt;=0,SUMIFS($C238:O238,$C$11:O$11,"Balance")=0,O238=0),R$8&gt;=R237),R237,
IF(SUMIFS($C238:O238,$C$11:O$11,"Balance")=0, $D$993+SUM($B$8:R$8)-SUMIFS($C238:N238,$C$11:N$11,"Payment"),
R$8))</f>
        <v>0</v>
      </c>
      <c r="R238" s="66">
        <f t="shared" si="41"/>
        <v>0</v>
      </c>
      <c r="S238" s="47"/>
      <c r="T238" s="66">
        <f>IF(OR(AND((U237-$D$993-SUM($C$8:U$8)+SUMIFS($C238:Q238,$C$11:Q$11,"Payment"))&lt;=0,SUMIFS($C238:R238,$C$11:R$11,"Balance")=0,R238=0),U$8&gt;=U237),U237,
IF(SUMIFS($C238:R238,$C$11:R$11,"Balance")=0, $D$993+SUM($B$8:U$8)-SUMIFS($C238:Q238,$C$11:Q$11,"Payment"),
U$8))</f>
        <v>0</v>
      </c>
      <c r="U238" s="66">
        <f t="shared" si="42"/>
        <v>0</v>
      </c>
      <c r="V238" s="47"/>
      <c r="W238" s="66">
        <f>IF(OR(AND((X237-$D$993-SUM($C$8:X$8)+SUMIFS($C238:T238,$C$11:T$11,"Payment"))&lt;=0,SUMIFS($C238:U238,$C$11:U$11,"Balance")=0,U238=0),X$8&gt;=X237),X237,
IF(SUMIFS($C238:U238,$C$11:U$11,"Balance")=0, $D$993+SUM($B$8:X$8)-SUMIFS($C238:T238,$C$11:T$11,"Payment"),
X$8))</f>
        <v>0</v>
      </c>
      <c r="X238" s="66">
        <f t="shared" si="43"/>
        <v>0</v>
      </c>
      <c r="Y238" s="47"/>
      <c r="Z238" s="66">
        <f>IF(OR(AND((AA237-$D$993-SUM($C$8:AA$8)+SUMIFS($C238:W238,$C$11:W$11,"Payment"))&lt;=0,SUMIFS($C238:X238,$C$11:X$11,"Balance")=0,X238=0),AA$8&gt;=AA237),AA237,
IF(SUMIFS($C238:X238,$C$11:X$11,"Balance")=0, $D$993+SUM($B$8:AA$8)-SUMIFS($C238:W238,$C$11:W$11,"Payment"),
AA$8))</f>
        <v>0</v>
      </c>
      <c r="AA238" s="66">
        <f t="shared" si="44"/>
        <v>0</v>
      </c>
      <c r="AB238" s="47"/>
      <c r="AC238" s="66">
        <f>IF(OR(AND((AD237-$D$993-SUM($C$8:AD$8)+SUMIFS($C238:Z238,$C$11:Z$11,"Payment"))&lt;=0,SUMIFS($C238:AA238,$C$11:AA$11,"Balance")=0,AA238=0),AD$8&gt;=AD237),AD237,
IF(SUMIFS($C238:AA238,$C$11:AA$11,"Balance")=0, $D$993+SUM($B$8:AD$8)-SUMIFS($C238:Z238,$C$11:Z$11,"Payment"),
AD$8))</f>
        <v>0</v>
      </c>
      <c r="AD238" s="66">
        <f t="shared" si="45"/>
        <v>0</v>
      </c>
      <c r="AE238" s="47"/>
      <c r="AF238" s="66">
        <f>IF(OR(AND((AG237-$D$993-SUM($C$8:AG$8)+SUMIFS($C238:AC238,$C$11:AC$11,"Payment"))&lt;=0,SUMIFS($C238:AD238,$C$11:AD$11,"Balance")=0,AD238=0),AG$8&gt;=AG237),AG237,
IF(SUMIFS($C238:AD238,$C$11:AD$11,"Balance")=0, $D$993+SUM($B$8:AG$8)-SUMIFS($C238:AC238,$C$11:AC$11,"Payment"),
AG$8))</f>
        <v>0</v>
      </c>
      <c r="AG238" s="66">
        <f t="shared" si="46"/>
        <v>0</v>
      </c>
      <c r="AH238" s="47"/>
      <c r="AI238" s="66">
        <f>IF(OR(AND((AJ237-$D$993-SUM($C$8:AJ$8)+SUMIFS($C238:AF238,$C$11:AF$11,"Payment"))&lt;=0,SUMIFS($C238:AG238,$C$11:AG$11,"Balance")=0,AG238=0),AJ$8&gt;=AJ237),AJ237,
IF(SUMIFS($C238:AG238,$C$11:AG$11,"Balance")=0, $D$993+SUM($B$8:AJ$8)-SUMIFS($C238:AF238,$C$11:AF$11,"Payment"),
AJ$8))</f>
        <v>0</v>
      </c>
      <c r="AJ238" s="66">
        <f t="shared" si="47"/>
        <v>0</v>
      </c>
      <c r="AK238" s="67"/>
    </row>
    <row r="239" spans="1:37" s="49" customFormat="1" ht="15.6">
      <c r="A239" s="65">
        <v>228</v>
      </c>
      <c r="B239" s="66">
        <f>IF(OR(AND((C238-$D$993-SUM($C$8:C$8))&lt;=0),C$8&gt;=C238),C238, C$8+$D$993)</f>
        <v>0</v>
      </c>
      <c r="C239" s="66">
        <f t="shared" si="36"/>
        <v>0</v>
      </c>
      <c r="D239" s="67"/>
      <c r="E239" s="66">
        <f>IF(OR(AND((F238-$D$993-SUM($C$8:F$8)+SUMIFS(B239:$C239,B$11:$C$11,"Payment"))&lt;=0,SUMIFS($C239:C239,$C$11:C$11,"Balance")=0,C239=0),F$8&gt;=F238),F238,
IF(SUMIFS($C239:C239,$C$11:C$11,"Balance")=0, $D$993+SUM($B$8:F$8)-SUMIFS(B239:$C239,B$11:$C$11,"Payment"),
F$8))</f>
        <v>0</v>
      </c>
      <c r="F239" s="66">
        <f t="shared" si="37"/>
        <v>0</v>
      </c>
      <c r="G239" s="67"/>
      <c r="H239" s="66">
        <f>IF(OR(AND((I238-$D$993-SUM($C$8:I$8)+SUMIFS($C239:E239,$C$11:E$11,"Payment"))&lt;=0,SUMIFS($C239:F239,$C$11:F$11,"Balance")=0,F239=0),I$8&gt;=I238),I238,
IF(SUMIFS($C239:F239,$C$11:F$11,"Balance")=0, $D$993+SUM($B$8:I$8)-SUMIFS($C239:E239,$C$11:E$11,"Payment"),
I$8))</f>
        <v>0</v>
      </c>
      <c r="I239" s="66">
        <f t="shared" si="38"/>
        <v>0</v>
      </c>
      <c r="J239" s="47"/>
      <c r="K239" s="66">
        <f>IF(OR(AND((L238-$D$993-SUM($C$8:L$8)+SUMIFS($C239:H239,$C$11:H$11,"Payment"))&lt;=0,SUMIFS($C239:I239,$C$11:I$11,"Balance")=0,I239=0),L$8&gt;=L238),L238,
IF(SUMIFS($C239:I239,$C$11:I$11,"Balance")=0, $D$993+SUM($B$8:L$8)-SUMIFS($C239:H239,$C$11:H$11,"Payment"),
L$8))</f>
        <v>0</v>
      </c>
      <c r="L239" s="66">
        <f t="shared" si="39"/>
        <v>0</v>
      </c>
      <c r="M239" s="47"/>
      <c r="N239" s="66">
        <f>IF(OR(AND((O238-$D$993-SUM($C$8:O$8)+SUMIFS($C239:K239,$C$11:K$11,"Payment"))&lt;=0,SUMIFS($C239:L239,$C$11:L$11,"Balance")=0,L239=0),O$8&gt;=O238),O238,
IF(SUMIFS($C239:L239,$C$11:L$11,"Balance")=0, $D$993+SUM($B$8:O$8)-SUMIFS($C239:K239,$C$11:K$11,"Payment"),
O$8))</f>
        <v>0</v>
      </c>
      <c r="O239" s="66">
        <f t="shared" si="40"/>
        <v>0</v>
      </c>
      <c r="P239" s="47"/>
      <c r="Q239" s="66">
        <f>IF(OR(AND((R238-$D$993-SUM($C$8:R$8)+SUMIFS($C239:N239,$C$11:N$11,"Payment"))&lt;=0,SUMIFS($C239:O239,$C$11:O$11,"Balance")=0,O239=0),R$8&gt;=R238),R238,
IF(SUMIFS($C239:O239,$C$11:O$11,"Balance")=0, $D$993+SUM($B$8:R$8)-SUMIFS($C239:N239,$C$11:N$11,"Payment"),
R$8))</f>
        <v>0</v>
      </c>
      <c r="R239" s="66">
        <f t="shared" si="41"/>
        <v>0</v>
      </c>
      <c r="S239" s="47"/>
      <c r="T239" s="66">
        <f>IF(OR(AND((U238-$D$993-SUM($C$8:U$8)+SUMIFS($C239:Q239,$C$11:Q$11,"Payment"))&lt;=0,SUMIFS($C239:R239,$C$11:R$11,"Balance")=0,R239=0),U$8&gt;=U238),U238,
IF(SUMIFS($C239:R239,$C$11:R$11,"Balance")=0, $D$993+SUM($B$8:U$8)-SUMIFS($C239:Q239,$C$11:Q$11,"Payment"),
U$8))</f>
        <v>0</v>
      </c>
      <c r="U239" s="66">
        <f t="shared" si="42"/>
        <v>0</v>
      </c>
      <c r="V239" s="47"/>
      <c r="W239" s="66">
        <f>IF(OR(AND((X238-$D$993-SUM($C$8:X$8)+SUMIFS($C239:T239,$C$11:T$11,"Payment"))&lt;=0,SUMIFS($C239:U239,$C$11:U$11,"Balance")=0,U239=0),X$8&gt;=X238),X238,
IF(SUMIFS($C239:U239,$C$11:U$11,"Balance")=0, $D$993+SUM($B$8:X$8)-SUMIFS($C239:T239,$C$11:T$11,"Payment"),
X$8))</f>
        <v>0</v>
      </c>
      <c r="X239" s="66">
        <f t="shared" si="43"/>
        <v>0</v>
      </c>
      <c r="Y239" s="47"/>
      <c r="Z239" s="66">
        <f>IF(OR(AND((AA238-$D$993-SUM($C$8:AA$8)+SUMIFS($C239:W239,$C$11:W$11,"Payment"))&lt;=0,SUMIFS($C239:X239,$C$11:X$11,"Balance")=0,X239=0),AA$8&gt;=AA238),AA238,
IF(SUMIFS($C239:X239,$C$11:X$11,"Balance")=0, $D$993+SUM($B$8:AA$8)-SUMIFS($C239:W239,$C$11:W$11,"Payment"),
AA$8))</f>
        <v>0</v>
      </c>
      <c r="AA239" s="66">
        <f t="shared" si="44"/>
        <v>0</v>
      </c>
      <c r="AB239" s="47"/>
      <c r="AC239" s="66">
        <f>IF(OR(AND((AD238-$D$993-SUM($C$8:AD$8)+SUMIFS($C239:Z239,$C$11:Z$11,"Payment"))&lt;=0,SUMIFS($C239:AA239,$C$11:AA$11,"Balance")=0,AA239=0),AD$8&gt;=AD238),AD238,
IF(SUMIFS($C239:AA239,$C$11:AA$11,"Balance")=0, $D$993+SUM($B$8:AD$8)-SUMIFS($C239:Z239,$C$11:Z$11,"Payment"),
AD$8))</f>
        <v>0</v>
      </c>
      <c r="AD239" s="66">
        <f t="shared" si="45"/>
        <v>0</v>
      </c>
      <c r="AE239" s="47"/>
      <c r="AF239" s="66">
        <f>IF(OR(AND((AG238-$D$993-SUM($C$8:AG$8)+SUMIFS($C239:AC239,$C$11:AC$11,"Payment"))&lt;=0,SUMIFS($C239:AD239,$C$11:AD$11,"Balance")=0,AD239=0),AG$8&gt;=AG238),AG238,
IF(SUMIFS($C239:AD239,$C$11:AD$11,"Balance")=0, $D$993+SUM($B$8:AG$8)-SUMIFS($C239:AC239,$C$11:AC$11,"Payment"),
AG$8))</f>
        <v>0</v>
      </c>
      <c r="AG239" s="66">
        <f t="shared" si="46"/>
        <v>0</v>
      </c>
      <c r="AH239" s="47"/>
      <c r="AI239" s="66">
        <f>IF(OR(AND((AJ238-$D$993-SUM($C$8:AJ$8)+SUMIFS($C239:AF239,$C$11:AF$11,"Payment"))&lt;=0,SUMIFS($C239:AG239,$C$11:AG$11,"Balance")=0,AG239=0),AJ$8&gt;=AJ238),AJ238,
IF(SUMIFS($C239:AG239,$C$11:AG$11,"Balance")=0, $D$993+SUM($B$8:AJ$8)-SUMIFS($C239:AF239,$C$11:AF$11,"Payment"),
AJ$8))</f>
        <v>0</v>
      </c>
      <c r="AJ239" s="66">
        <f t="shared" si="47"/>
        <v>0</v>
      </c>
      <c r="AK239" s="67"/>
    </row>
    <row r="240" spans="1:37" s="49" customFormat="1" ht="15.6">
      <c r="A240" s="65">
        <v>229</v>
      </c>
      <c r="B240" s="66">
        <f>IF(OR(AND((C239-$D$993-SUM($C$8:C$8))&lt;=0),C$8&gt;=C239),C239, C$8+$D$993)</f>
        <v>0</v>
      </c>
      <c r="C240" s="66">
        <f t="shared" si="36"/>
        <v>0</v>
      </c>
      <c r="D240" s="67"/>
      <c r="E240" s="66">
        <f>IF(OR(AND((F239-$D$993-SUM($C$8:F$8)+SUMIFS(B240:$C240,B$11:$C$11,"Payment"))&lt;=0,SUMIFS($C240:C240,$C$11:C$11,"Balance")=0,C240=0),F$8&gt;=F239),F239,
IF(SUMIFS($C240:C240,$C$11:C$11,"Balance")=0, $D$993+SUM($B$8:F$8)-SUMIFS(B240:$C240,B$11:$C$11,"Payment"),
F$8))</f>
        <v>0</v>
      </c>
      <c r="F240" s="66">
        <f t="shared" si="37"/>
        <v>0</v>
      </c>
      <c r="G240" s="67"/>
      <c r="H240" s="66">
        <f>IF(OR(AND((I239-$D$993-SUM($C$8:I$8)+SUMIFS($C240:E240,$C$11:E$11,"Payment"))&lt;=0,SUMIFS($C240:F240,$C$11:F$11,"Balance")=0,F240=0),I$8&gt;=I239),I239,
IF(SUMIFS($C240:F240,$C$11:F$11,"Balance")=0, $D$993+SUM($B$8:I$8)-SUMIFS($C240:E240,$C$11:E$11,"Payment"),
I$8))</f>
        <v>0</v>
      </c>
      <c r="I240" s="66">
        <f t="shared" si="38"/>
        <v>0</v>
      </c>
      <c r="J240" s="47"/>
      <c r="K240" s="66">
        <f>IF(OR(AND((L239-$D$993-SUM($C$8:L$8)+SUMIFS($C240:H240,$C$11:H$11,"Payment"))&lt;=0,SUMIFS($C240:I240,$C$11:I$11,"Balance")=0,I240=0),L$8&gt;=L239),L239,
IF(SUMIFS($C240:I240,$C$11:I$11,"Balance")=0, $D$993+SUM($B$8:L$8)-SUMIFS($C240:H240,$C$11:H$11,"Payment"),
L$8))</f>
        <v>0</v>
      </c>
      <c r="L240" s="66">
        <f t="shared" si="39"/>
        <v>0</v>
      </c>
      <c r="M240" s="47"/>
      <c r="N240" s="66">
        <f>IF(OR(AND((O239-$D$993-SUM($C$8:O$8)+SUMIFS($C240:K240,$C$11:K$11,"Payment"))&lt;=0,SUMIFS($C240:L240,$C$11:L$11,"Balance")=0,L240=0),O$8&gt;=O239),O239,
IF(SUMIFS($C240:L240,$C$11:L$11,"Balance")=0, $D$993+SUM($B$8:O$8)-SUMIFS($C240:K240,$C$11:K$11,"Payment"),
O$8))</f>
        <v>0</v>
      </c>
      <c r="O240" s="66">
        <f t="shared" si="40"/>
        <v>0</v>
      </c>
      <c r="P240" s="47"/>
      <c r="Q240" s="66">
        <f>IF(OR(AND((R239-$D$993-SUM($C$8:R$8)+SUMIFS($C240:N240,$C$11:N$11,"Payment"))&lt;=0,SUMIFS($C240:O240,$C$11:O$11,"Balance")=0,O240=0),R$8&gt;=R239),R239,
IF(SUMIFS($C240:O240,$C$11:O$11,"Balance")=0, $D$993+SUM($B$8:R$8)-SUMIFS($C240:N240,$C$11:N$11,"Payment"),
R$8))</f>
        <v>0</v>
      </c>
      <c r="R240" s="66">
        <f t="shared" si="41"/>
        <v>0</v>
      </c>
      <c r="S240" s="47"/>
      <c r="T240" s="66">
        <f>IF(OR(AND((U239-$D$993-SUM($C$8:U$8)+SUMIFS($C240:Q240,$C$11:Q$11,"Payment"))&lt;=0,SUMIFS($C240:R240,$C$11:R$11,"Balance")=0,R240=0),U$8&gt;=U239),U239,
IF(SUMIFS($C240:R240,$C$11:R$11,"Balance")=0, $D$993+SUM($B$8:U$8)-SUMIFS($C240:Q240,$C$11:Q$11,"Payment"),
U$8))</f>
        <v>0</v>
      </c>
      <c r="U240" s="66">
        <f t="shared" si="42"/>
        <v>0</v>
      </c>
      <c r="V240" s="47"/>
      <c r="W240" s="66">
        <f>IF(OR(AND((X239-$D$993-SUM($C$8:X$8)+SUMIFS($C240:T240,$C$11:T$11,"Payment"))&lt;=0,SUMIFS($C240:U240,$C$11:U$11,"Balance")=0,U240=0),X$8&gt;=X239),X239,
IF(SUMIFS($C240:U240,$C$11:U$11,"Balance")=0, $D$993+SUM($B$8:X$8)-SUMIFS($C240:T240,$C$11:T$11,"Payment"),
X$8))</f>
        <v>0</v>
      </c>
      <c r="X240" s="66">
        <f t="shared" si="43"/>
        <v>0</v>
      </c>
      <c r="Y240" s="47"/>
      <c r="Z240" s="66">
        <f>IF(OR(AND((AA239-$D$993-SUM($C$8:AA$8)+SUMIFS($C240:W240,$C$11:W$11,"Payment"))&lt;=0,SUMIFS($C240:X240,$C$11:X$11,"Balance")=0,X240=0),AA$8&gt;=AA239),AA239,
IF(SUMIFS($C240:X240,$C$11:X$11,"Balance")=0, $D$993+SUM($B$8:AA$8)-SUMIFS($C240:W240,$C$11:W$11,"Payment"),
AA$8))</f>
        <v>0</v>
      </c>
      <c r="AA240" s="66">
        <f t="shared" si="44"/>
        <v>0</v>
      </c>
      <c r="AB240" s="47"/>
      <c r="AC240" s="66">
        <f>IF(OR(AND((AD239-$D$993-SUM($C$8:AD$8)+SUMIFS($C240:Z240,$C$11:Z$11,"Payment"))&lt;=0,SUMIFS($C240:AA240,$C$11:AA$11,"Balance")=0,AA240=0),AD$8&gt;=AD239),AD239,
IF(SUMIFS($C240:AA240,$C$11:AA$11,"Balance")=0, $D$993+SUM($B$8:AD$8)-SUMIFS($C240:Z240,$C$11:Z$11,"Payment"),
AD$8))</f>
        <v>0</v>
      </c>
      <c r="AD240" s="66">
        <f t="shared" si="45"/>
        <v>0</v>
      </c>
      <c r="AE240" s="47"/>
      <c r="AF240" s="66">
        <f>IF(OR(AND((AG239-$D$993-SUM($C$8:AG$8)+SUMIFS($C240:AC240,$C$11:AC$11,"Payment"))&lt;=0,SUMIFS($C240:AD240,$C$11:AD$11,"Balance")=0,AD240=0),AG$8&gt;=AG239),AG239,
IF(SUMIFS($C240:AD240,$C$11:AD$11,"Balance")=0, $D$993+SUM($B$8:AG$8)-SUMIFS($C240:AC240,$C$11:AC$11,"Payment"),
AG$8))</f>
        <v>0</v>
      </c>
      <c r="AG240" s="66">
        <f t="shared" si="46"/>
        <v>0</v>
      </c>
      <c r="AH240" s="47"/>
      <c r="AI240" s="66">
        <f>IF(OR(AND((AJ239-$D$993-SUM($C$8:AJ$8)+SUMIFS($C240:AF240,$C$11:AF$11,"Payment"))&lt;=0,SUMIFS($C240:AG240,$C$11:AG$11,"Balance")=0,AG240=0),AJ$8&gt;=AJ239),AJ239,
IF(SUMIFS($C240:AG240,$C$11:AG$11,"Balance")=0, $D$993+SUM($B$8:AJ$8)-SUMIFS($C240:AF240,$C$11:AF$11,"Payment"),
AJ$8))</f>
        <v>0</v>
      </c>
      <c r="AJ240" s="66">
        <f t="shared" si="47"/>
        <v>0</v>
      </c>
      <c r="AK240" s="67"/>
    </row>
    <row r="241" spans="1:37" s="49" customFormat="1" ht="15.6">
      <c r="A241" s="65">
        <v>230</v>
      </c>
      <c r="B241" s="66">
        <f>IF(OR(AND((C240-$D$993-SUM($C$8:C$8))&lt;=0),C$8&gt;=C240),C240, C$8+$D$993)</f>
        <v>0</v>
      </c>
      <c r="C241" s="66">
        <f t="shared" si="36"/>
        <v>0</v>
      </c>
      <c r="D241" s="67"/>
      <c r="E241" s="66">
        <f>IF(OR(AND((F240-$D$993-SUM($C$8:F$8)+SUMIFS(B241:$C241,B$11:$C$11,"Payment"))&lt;=0,SUMIFS($C241:C241,$C$11:C$11,"Balance")=0,C241=0),F$8&gt;=F240),F240,
IF(SUMIFS($C241:C241,$C$11:C$11,"Balance")=0, $D$993+SUM($B$8:F$8)-SUMIFS(B241:$C241,B$11:$C$11,"Payment"),
F$8))</f>
        <v>0</v>
      </c>
      <c r="F241" s="66">
        <f t="shared" si="37"/>
        <v>0</v>
      </c>
      <c r="G241" s="67"/>
      <c r="H241" s="66">
        <f>IF(OR(AND((I240-$D$993-SUM($C$8:I$8)+SUMIFS($C241:E241,$C$11:E$11,"Payment"))&lt;=0,SUMIFS($C241:F241,$C$11:F$11,"Balance")=0,F241=0),I$8&gt;=I240),I240,
IF(SUMIFS($C241:F241,$C$11:F$11,"Balance")=0, $D$993+SUM($B$8:I$8)-SUMIFS($C241:E241,$C$11:E$11,"Payment"),
I$8))</f>
        <v>0</v>
      </c>
      <c r="I241" s="66">
        <f t="shared" si="38"/>
        <v>0</v>
      </c>
      <c r="J241" s="47"/>
      <c r="K241" s="66">
        <f>IF(OR(AND((L240-$D$993-SUM($C$8:L$8)+SUMIFS($C241:H241,$C$11:H$11,"Payment"))&lt;=0,SUMIFS($C241:I241,$C$11:I$11,"Balance")=0,I241=0),L$8&gt;=L240),L240,
IF(SUMIFS($C241:I241,$C$11:I$11,"Balance")=0, $D$993+SUM($B$8:L$8)-SUMIFS($C241:H241,$C$11:H$11,"Payment"),
L$8))</f>
        <v>0</v>
      </c>
      <c r="L241" s="66">
        <f t="shared" si="39"/>
        <v>0</v>
      </c>
      <c r="M241" s="47"/>
      <c r="N241" s="66">
        <f>IF(OR(AND((O240-$D$993-SUM($C$8:O$8)+SUMIFS($C241:K241,$C$11:K$11,"Payment"))&lt;=0,SUMIFS($C241:L241,$C$11:L$11,"Balance")=0,L241=0),O$8&gt;=O240),O240,
IF(SUMIFS($C241:L241,$C$11:L$11,"Balance")=0, $D$993+SUM($B$8:O$8)-SUMIFS($C241:K241,$C$11:K$11,"Payment"),
O$8))</f>
        <v>0</v>
      </c>
      <c r="O241" s="66">
        <f t="shared" si="40"/>
        <v>0</v>
      </c>
      <c r="P241" s="47"/>
      <c r="Q241" s="66">
        <f>IF(OR(AND((R240-$D$993-SUM($C$8:R$8)+SUMIFS($C241:N241,$C$11:N$11,"Payment"))&lt;=0,SUMIFS($C241:O241,$C$11:O$11,"Balance")=0,O241=0),R$8&gt;=R240),R240,
IF(SUMIFS($C241:O241,$C$11:O$11,"Balance")=0, $D$993+SUM($B$8:R$8)-SUMIFS($C241:N241,$C$11:N$11,"Payment"),
R$8))</f>
        <v>0</v>
      </c>
      <c r="R241" s="66">
        <f t="shared" si="41"/>
        <v>0</v>
      </c>
      <c r="S241" s="47"/>
      <c r="T241" s="66">
        <f>IF(OR(AND((U240-$D$993-SUM($C$8:U$8)+SUMIFS($C241:Q241,$C$11:Q$11,"Payment"))&lt;=0,SUMIFS($C241:R241,$C$11:R$11,"Balance")=0,R241=0),U$8&gt;=U240),U240,
IF(SUMIFS($C241:R241,$C$11:R$11,"Balance")=0, $D$993+SUM($B$8:U$8)-SUMIFS($C241:Q241,$C$11:Q$11,"Payment"),
U$8))</f>
        <v>0</v>
      </c>
      <c r="U241" s="66">
        <f t="shared" si="42"/>
        <v>0</v>
      </c>
      <c r="V241" s="47"/>
      <c r="W241" s="66">
        <f>IF(OR(AND((X240-$D$993-SUM($C$8:X$8)+SUMIFS($C241:T241,$C$11:T$11,"Payment"))&lt;=0,SUMIFS($C241:U241,$C$11:U$11,"Balance")=0,U241=0),X$8&gt;=X240),X240,
IF(SUMIFS($C241:U241,$C$11:U$11,"Balance")=0, $D$993+SUM($B$8:X$8)-SUMIFS($C241:T241,$C$11:T$11,"Payment"),
X$8))</f>
        <v>0</v>
      </c>
      <c r="X241" s="66">
        <f t="shared" si="43"/>
        <v>0</v>
      </c>
      <c r="Y241" s="47"/>
      <c r="Z241" s="66">
        <f>IF(OR(AND((AA240-$D$993-SUM($C$8:AA$8)+SUMIFS($C241:W241,$C$11:W$11,"Payment"))&lt;=0,SUMIFS($C241:X241,$C$11:X$11,"Balance")=0,X241=0),AA$8&gt;=AA240),AA240,
IF(SUMIFS($C241:X241,$C$11:X$11,"Balance")=0, $D$993+SUM($B$8:AA$8)-SUMIFS($C241:W241,$C$11:W$11,"Payment"),
AA$8))</f>
        <v>0</v>
      </c>
      <c r="AA241" s="66">
        <f t="shared" si="44"/>
        <v>0</v>
      </c>
      <c r="AB241" s="47"/>
      <c r="AC241" s="66">
        <f>IF(OR(AND((AD240-$D$993-SUM($C$8:AD$8)+SUMIFS($C241:Z241,$C$11:Z$11,"Payment"))&lt;=0,SUMIFS($C241:AA241,$C$11:AA$11,"Balance")=0,AA241=0),AD$8&gt;=AD240),AD240,
IF(SUMIFS($C241:AA241,$C$11:AA$11,"Balance")=0, $D$993+SUM($B$8:AD$8)-SUMIFS($C241:Z241,$C$11:Z$11,"Payment"),
AD$8))</f>
        <v>0</v>
      </c>
      <c r="AD241" s="66">
        <f t="shared" si="45"/>
        <v>0</v>
      </c>
      <c r="AE241" s="47"/>
      <c r="AF241" s="66">
        <f>IF(OR(AND((AG240-$D$993-SUM($C$8:AG$8)+SUMIFS($C241:AC241,$C$11:AC$11,"Payment"))&lt;=0,SUMIFS($C241:AD241,$C$11:AD$11,"Balance")=0,AD241=0),AG$8&gt;=AG240),AG240,
IF(SUMIFS($C241:AD241,$C$11:AD$11,"Balance")=0, $D$993+SUM($B$8:AG$8)-SUMIFS($C241:AC241,$C$11:AC$11,"Payment"),
AG$8))</f>
        <v>0</v>
      </c>
      <c r="AG241" s="66">
        <f t="shared" si="46"/>
        <v>0</v>
      </c>
      <c r="AH241" s="47"/>
      <c r="AI241" s="66">
        <f>IF(OR(AND((AJ240-$D$993-SUM($C$8:AJ$8)+SUMIFS($C241:AF241,$C$11:AF$11,"Payment"))&lt;=0,SUMIFS($C241:AG241,$C$11:AG$11,"Balance")=0,AG241=0),AJ$8&gt;=AJ240),AJ240,
IF(SUMIFS($C241:AG241,$C$11:AG$11,"Balance")=0, $D$993+SUM($B$8:AJ$8)-SUMIFS($C241:AF241,$C$11:AF$11,"Payment"),
AJ$8))</f>
        <v>0</v>
      </c>
      <c r="AJ241" s="66">
        <f t="shared" si="47"/>
        <v>0</v>
      </c>
      <c r="AK241" s="67"/>
    </row>
    <row r="242" spans="1:37" s="49" customFormat="1" ht="15.6">
      <c r="A242" s="65">
        <v>231</v>
      </c>
      <c r="B242" s="66">
        <f>IF(OR(AND((C241-$D$993-SUM($C$8:C$8))&lt;=0),C$8&gt;=C241),C241, C$8+$D$993)</f>
        <v>0</v>
      </c>
      <c r="C242" s="66">
        <f t="shared" si="36"/>
        <v>0</v>
      </c>
      <c r="D242" s="67"/>
      <c r="E242" s="66">
        <f>IF(OR(AND((F241-$D$993-SUM($C$8:F$8)+SUMIFS(B242:$C242,B$11:$C$11,"Payment"))&lt;=0,SUMIFS($C242:C242,$C$11:C$11,"Balance")=0,C242=0),F$8&gt;=F241),F241,
IF(SUMIFS($C242:C242,$C$11:C$11,"Balance")=0, $D$993+SUM($B$8:F$8)-SUMIFS(B242:$C242,B$11:$C$11,"Payment"),
F$8))</f>
        <v>0</v>
      </c>
      <c r="F242" s="66">
        <f t="shared" si="37"/>
        <v>0</v>
      </c>
      <c r="G242" s="67"/>
      <c r="H242" s="66">
        <f>IF(OR(AND((I241-$D$993-SUM($C$8:I$8)+SUMIFS($C242:E242,$C$11:E$11,"Payment"))&lt;=0,SUMIFS($C242:F242,$C$11:F$11,"Balance")=0,F242=0),I$8&gt;=I241),I241,
IF(SUMIFS($C242:F242,$C$11:F$11,"Balance")=0, $D$993+SUM($B$8:I$8)-SUMIFS($C242:E242,$C$11:E$11,"Payment"),
I$8))</f>
        <v>0</v>
      </c>
      <c r="I242" s="66">
        <f t="shared" si="38"/>
        <v>0</v>
      </c>
      <c r="J242" s="47"/>
      <c r="K242" s="66">
        <f>IF(OR(AND((L241-$D$993-SUM($C$8:L$8)+SUMIFS($C242:H242,$C$11:H$11,"Payment"))&lt;=0,SUMIFS($C242:I242,$C$11:I$11,"Balance")=0,I242=0),L$8&gt;=L241),L241,
IF(SUMIFS($C242:I242,$C$11:I$11,"Balance")=0, $D$993+SUM($B$8:L$8)-SUMIFS($C242:H242,$C$11:H$11,"Payment"),
L$8))</f>
        <v>0</v>
      </c>
      <c r="L242" s="66">
        <f t="shared" si="39"/>
        <v>0</v>
      </c>
      <c r="M242" s="47"/>
      <c r="N242" s="66">
        <f>IF(OR(AND((O241-$D$993-SUM($C$8:O$8)+SUMIFS($C242:K242,$C$11:K$11,"Payment"))&lt;=0,SUMIFS($C242:L242,$C$11:L$11,"Balance")=0,L242=0),O$8&gt;=O241),O241,
IF(SUMIFS($C242:L242,$C$11:L$11,"Balance")=0, $D$993+SUM($B$8:O$8)-SUMIFS($C242:K242,$C$11:K$11,"Payment"),
O$8))</f>
        <v>0</v>
      </c>
      <c r="O242" s="66">
        <f t="shared" si="40"/>
        <v>0</v>
      </c>
      <c r="P242" s="47"/>
      <c r="Q242" s="66">
        <f>IF(OR(AND((R241-$D$993-SUM($C$8:R$8)+SUMIFS($C242:N242,$C$11:N$11,"Payment"))&lt;=0,SUMIFS($C242:O242,$C$11:O$11,"Balance")=0,O242=0),R$8&gt;=R241),R241,
IF(SUMIFS($C242:O242,$C$11:O$11,"Balance")=0, $D$993+SUM($B$8:R$8)-SUMIFS($C242:N242,$C$11:N$11,"Payment"),
R$8))</f>
        <v>0</v>
      </c>
      <c r="R242" s="66">
        <f t="shared" si="41"/>
        <v>0</v>
      </c>
      <c r="S242" s="47"/>
      <c r="T242" s="66">
        <f>IF(OR(AND((U241-$D$993-SUM($C$8:U$8)+SUMIFS($C242:Q242,$C$11:Q$11,"Payment"))&lt;=0,SUMIFS($C242:R242,$C$11:R$11,"Balance")=0,R242=0),U$8&gt;=U241),U241,
IF(SUMIFS($C242:R242,$C$11:R$11,"Balance")=0, $D$993+SUM($B$8:U$8)-SUMIFS($C242:Q242,$C$11:Q$11,"Payment"),
U$8))</f>
        <v>0</v>
      </c>
      <c r="U242" s="66">
        <f t="shared" si="42"/>
        <v>0</v>
      </c>
      <c r="V242" s="47"/>
      <c r="W242" s="66">
        <f>IF(OR(AND((X241-$D$993-SUM($C$8:X$8)+SUMIFS($C242:T242,$C$11:T$11,"Payment"))&lt;=0,SUMIFS($C242:U242,$C$11:U$11,"Balance")=0,U242=0),X$8&gt;=X241),X241,
IF(SUMIFS($C242:U242,$C$11:U$11,"Balance")=0, $D$993+SUM($B$8:X$8)-SUMIFS($C242:T242,$C$11:T$11,"Payment"),
X$8))</f>
        <v>0</v>
      </c>
      <c r="X242" s="66">
        <f t="shared" si="43"/>
        <v>0</v>
      </c>
      <c r="Y242" s="47"/>
      <c r="Z242" s="66">
        <f>IF(OR(AND((AA241-$D$993-SUM($C$8:AA$8)+SUMIFS($C242:W242,$C$11:W$11,"Payment"))&lt;=0,SUMIFS($C242:X242,$C$11:X$11,"Balance")=0,X242=0),AA$8&gt;=AA241),AA241,
IF(SUMIFS($C242:X242,$C$11:X$11,"Balance")=0, $D$993+SUM($B$8:AA$8)-SUMIFS($C242:W242,$C$11:W$11,"Payment"),
AA$8))</f>
        <v>0</v>
      </c>
      <c r="AA242" s="66">
        <f t="shared" si="44"/>
        <v>0</v>
      </c>
      <c r="AB242" s="47"/>
      <c r="AC242" s="66">
        <f>IF(OR(AND((AD241-$D$993-SUM($C$8:AD$8)+SUMIFS($C242:Z242,$C$11:Z$11,"Payment"))&lt;=0,SUMIFS($C242:AA242,$C$11:AA$11,"Balance")=0,AA242=0),AD$8&gt;=AD241),AD241,
IF(SUMIFS($C242:AA242,$C$11:AA$11,"Balance")=0, $D$993+SUM($B$8:AD$8)-SUMIFS($C242:Z242,$C$11:Z$11,"Payment"),
AD$8))</f>
        <v>0</v>
      </c>
      <c r="AD242" s="66">
        <f t="shared" si="45"/>
        <v>0</v>
      </c>
      <c r="AE242" s="47"/>
      <c r="AF242" s="66">
        <f>IF(OR(AND((AG241-$D$993-SUM($C$8:AG$8)+SUMIFS($C242:AC242,$C$11:AC$11,"Payment"))&lt;=0,SUMIFS($C242:AD242,$C$11:AD$11,"Balance")=0,AD242=0),AG$8&gt;=AG241),AG241,
IF(SUMIFS($C242:AD242,$C$11:AD$11,"Balance")=0, $D$993+SUM($B$8:AG$8)-SUMIFS($C242:AC242,$C$11:AC$11,"Payment"),
AG$8))</f>
        <v>0</v>
      </c>
      <c r="AG242" s="66">
        <f t="shared" si="46"/>
        <v>0</v>
      </c>
      <c r="AH242" s="47"/>
      <c r="AI242" s="66">
        <f>IF(OR(AND((AJ241-$D$993-SUM($C$8:AJ$8)+SUMIFS($C242:AF242,$C$11:AF$11,"Payment"))&lt;=0,SUMIFS($C242:AG242,$C$11:AG$11,"Balance")=0,AG242=0),AJ$8&gt;=AJ241),AJ241,
IF(SUMIFS($C242:AG242,$C$11:AG$11,"Balance")=0, $D$993+SUM($B$8:AJ$8)-SUMIFS($C242:AF242,$C$11:AF$11,"Payment"),
AJ$8))</f>
        <v>0</v>
      </c>
      <c r="AJ242" s="66">
        <f t="shared" si="47"/>
        <v>0</v>
      </c>
      <c r="AK242" s="67"/>
    </row>
    <row r="243" spans="1:37" s="49" customFormat="1" ht="15.6">
      <c r="A243" s="65">
        <v>232</v>
      </c>
      <c r="B243" s="66">
        <f>IF(OR(AND((C242-$D$993-SUM($C$8:C$8))&lt;=0),C$8&gt;=C242),C242, C$8+$D$993)</f>
        <v>0</v>
      </c>
      <c r="C243" s="66">
        <f t="shared" si="36"/>
        <v>0</v>
      </c>
      <c r="D243" s="67"/>
      <c r="E243" s="66">
        <f>IF(OR(AND((F242-$D$993-SUM($C$8:F$8)+SUMIFS(B243:$C243,B$11:$C$11,"Payment"))&lt;=0,SUMIFS($C243:C243,$C$11:C$11,"Balance")=0,C243=0),F$8&gt;=F242),F242,
IF(SUMIFS($C243:C243,$C$11:C$11,"Balance")=0, $D$993+SUM($B$8:F$8)-SUMIFS(B243:$C243,B$11:$C$11,"Payment"),
F$8))</f>
        <v>0</v>
      </c>
      <c r="F243" s="66">
        <f t="shared" si="37"/>
        <v>0</v>
      </c>
      <c r="G243" s="67"/>
      <c r="H243" s="66">
        <f>IF(OR(AND((I242-$D$993-SUM($C$8:I$8)+SUMIFS($C243:E243,$C$11:E$11,"Payment"))&lt;=0,SUMIFS($C243:F243,$C$11:F$11,"Balance")=0,F243=0),I$8&gt;=I242),I242,
IF(SUMIFS($C243:F243,$C$11:F$11,"Balance")=0, $D$993+SUM($B$8:I$8)-SUMIFS($C243:E243,$C$11:E$11,"Payment"),
I$8))</f>
        <v>0</v>
      </c>
      <c r="I243" s="66">
        <f t="shared" si="38"/>
        <v>0</v>
      </c>
      <c r="J243" s="47"/>
      <c r="K243" s="66">
        <f>IF(OR(AND((L242-$D$993-SUM($C$8:L$8)+SUMIFS($C243:H243,$C$11:H$11,"Payment"))&lt;=0,SUMIFS($C243:I243,$C$11:I$11,"Balance")=0,I243=0),L$8&gt;=L242),L242,
IF(SUMIFS($C243:I243,$C$11:I$11,"Balance")=0, $D$993+SUM($B$8:L$8)-SUMIFS($C243:H243,$C$11:H$11,"Payment"),
L$8))</f>
        <v>0</v>
      </c>
      <c r="L243" s="66">
        <f t="shared" si="39"/>
        <v>0</v>
      </c>
      <c r="M243" s="47"/>
      <c r="N243" s="66">
        <f>IF(OR(AND((O242-$D$993-SUM($C$8:O$8)+SUMIFS($C243:K243,$C$11:K$11,"Payment"))&lt;=0,SUMIFS($C243:L243,$C$11:L$11,"Balance")=0,L243=0),O$8&gt;=O242),O242,
IF(SUMIFS($C243:L243,$C$11:L$11,"Balance")=0, $D$993+SUM($B$8:O$8)-SUMIFS($C243:K243,$C$11:K$11,"Payment"),
O$8))</f>
        <v>0</v>
      </c>
      <c r="O243" s="66">
        <f t="shared" si="40"/>
        <v>0</v>
      </c>
      <c r="P243" s="47"/>
      <c r="Q243" s="66">
        <f>IF(OR(AND((R242-$D$993-SUM($C$8:R$8)+SUMIFS($C243:N243,$C$11:N$11,"Payment"))&lt;=0,SUMIFS($C243:O243,$C$11:O$11,"Balance")=0,O243=0),R$8&gt;=R242),R242,
IF(SUMIFS($C243:O243,$C$11:O$11,"Balance")=0, $D$993+SUM($B$8:R$8)-SUMIFS($C243:N243,$C$11:N$11,"Payment"),
R$8))</f>
        <v>0</v>
      </c>
      <c r="R243" s="66">
        <f t="shared" si="41"/>
        <v>0</v>
      </c>
      <c r="S243" s="47"/>
      <c r="T243" s="66">
        <f>IF(OR(AND((U242-$D$993-SUM($C$8:U$8)+SUMIFS($C243:Q243,$C$11:Q$11,"Payment"))&lt;=0,SUMIFS($C243:R243,$C$11:R$11,"Balance")=0,R243=0),U$8&gt;=U242),U242,
IF(SUMIFS($C243:R243,$C$11:R$11,"Balance")=0, $D$993+SUM($B$8:U$8)-SUMIFS($C243:Q243,$C$11:Q$11,"Payment"),
U$8))</f>
        <v>0</v>
      </c>
      <c r="U243" s="66">
        <f t="shared" si="42"/>
        <v>0</v>
      </c>
      <c r="V243" s="47"/>
      <c r="W243" s="66">
        <f>IF(OR(AND((X242-$D$993-SUM($C$8:X$8)+SUMIFS($C243:T243,$C$11:T$11,"Payment"))&lt;=0,SUMIFS($C243:U243,$C$11:U$11,"Balance")=0,U243=0),X$8&gt;=X242),X242,
IF(SUMIFS($C243:U243,$C$11:U$11,"Balance")=0, $D$993+SUM($B$8:X$8)-SUMIFS($C243:T243,$C$11:T$11,"Payment"),
X$8))</f>
        <v>0</v>
      </c>
      <c r="X243" s="66">
        <f t="shared" si="43"/>
        <v>0</v>
      </c>
      <c r="Y243" s="47"/>
      <c r="Z243" s="66">
        <f>IF(OR(AND((AA242-$D$993-SUM($C$8:AA$8)+SUMIFS($C243:W243,$C$11:W$11,"Payment"))&lt;=0,SUMIFS($C243:X243,$C$11:X$11,"Balance")=0,X243=0),AA$8&gt;=AA242),AA242,
IF(SUMIFS($C243:X243,$C$11:X$11,"Balance")=0, $D$993+SUM($B$8:AA$8)-SUMIFS($C243:W243,$C$11:W$11,"Payment"),
AA$8))</f>
        <v>0</v>
      </c>
      <c r="AA243" s="66">
        <f t="shared" si="44"/>
        <v>0</v>
      </c>
      <c r="AB243" s="47"/>
      <c r="AC243" s="66">
        <f>IF(OR(AND((AD242-$D$993-SUM($C$8:AD$8)+SUMIFS($C243:Z243,$C$11:Z$11,"Payment"))&lt;=0,SUMIFS($C243:AA243,$C$11:AA$11,"Balance")=0,AA243=0),AD$8&gt;=AD242),AD242,
IF(SUMIFS($C243:AA243,$C$11:AA$11,"Balance")=0, $D$993+SUM($B$8:AD$8)-SUMIFS($C243:Z243,$C$11:Z$11,"Payment"),
AD$8))</f>
        <v>0</v>
      </c>
      <c r="AD243" s="66">
        <f t="shared" si="45"/>
        <v>0</v>
      </c>
      <c r="AE243" s="47"/>
      <c r="AF243" s="66">
        <f>IF(OR(AND((AG242-$D$993-SUM($C$8:AG$8)+SUMIFS($C243:AC243,$C$11:AC$11,"Payment"))&lt;=0,SUMIFS($C243:AD243,$C$11:AD$11,"Balance")=0,AD243=0),AG$8&gt;=AG242),AG242,
IF(SUMIFS($C243:AD243,$C$11:AD$11,"Balance")=0, $D$993+SUM($B$8:AG$8)-SUMIFS($C243:AC243,$C$11:AC$11,"Payment"),
AG$8))</f>
        <v>0</v>
      </c>
      <c r="AG243" s="66">
        <f t="shared" si="46"/>
        <v>0</v>
      </c>
      <c r="AH243" s="47"/>
      <c r="AI243" s="66">
        <f>IF(OR(AND((AJ242-$D$993-SUM($C$8:AJ$8)+SUMIFS($C243:AF243,$C$11:AF$11,"Payment"))&lt;=0,SUMIFS($C243:AG243,$C$11:AG$11,"Balance")=0,AG243=0),AJ$8&gt;=AJ242),AJ242,
IF(SUMIFS($C243:AG243,$C$11:AG$11,"Balance")=0, $D$993+SUM($B$8:AJ$8)-SUMIFS($C243:AF243,$C$11:AF$11,"Payment"),
AJ$8))</f>
        <v>0</v>
      </c>
      <c r="AJ243" s="66">
        <f t="shared" si="47"/>
        <v>0</v>
      </c>
      <c r="AK243" s="67"/>
    </row>
    <row r="244" spans="1:37" s="49" customFormat="1" ht="15.6">
      <c r="A244" s="65">
        <v>233</v>
      </c>
      <c r="B244" s="66">
        <f>IF(OR(AND((C243-$D$993-SUM($C$8:C$8))&lt;=0),C$8&gt;=C243),C243, C$8+$D$993)</f>
        <v>0</v>
      </c>
      <c r="C244" s="66">
        <f t="shared" si="36"/>
        <v>0</v>
      </c>
      <c r="D244" s="67"/>
      <c r="E244" s="66">
        <f>IF(OR(AND((F243-$D$993-SUM($C$8:F$8)+SUMIFS(B244:$C244,B$11:$C$11,"Payment"))&lt;=0,SUMIFS($C244:C244,$C$11:C$11,"Balance")=0,C244=0),F$8&gt;=F243),F243,
IF(SUMIFS($C244:C244,$C$11:C$11,"Balance")=0, $D$993+SUM($B$8:F$8)-SUMIFS(B244:$C244,B$11:$C$11,"Payment"),
F$8))</f>
        <v>0</v>
      </c>
      <c r="F244" s="66">
        <f t="shared" si="37"/>
        <v>0</v>
      </c>
      <c r="G244" s="67"/>
      <c r="H244" s="66">
        <f>IF(OR(AND((I243-$D$993-SUM($C$8:I$8)+SUMIFS($C244:E244,$C$11:E$11,"Payment"))&lt;=0,SUMIFS($C244:F244,$C$11:F$11,"Balance")=0,F244=0),I$8&gt;=I243),I243,
IF(SUMIFS($C244:F244,$C$11:F$11,"Balance")=0, $D$993+SUM($B$8:I$8)-SUMIFS($C244:E244,$C$11:E$11,"Payment"),
I$8))</f>
        <v>0</v>
      </c>
      <c r="I244" s="66">
        <f t="shared" si="38"/>
        <v>0</v>
      </c>
      <c r="J244" s="47"/>
      <c r="K244" s="66">
        <f>IF(OR(AND((L243-$D$993-SUM($C$8:L$8)+SUMIFS($C244:H244,$C$11:H$11,"Payment"))&lt;=0,SUMIFS($C244:I244,$C$11:I$11,"Balance")=0,I244=0),L$8&gt;=L243),L243,
IF(SUMIFS($C244:I244,$C$11:I$11,"Balance")=0, $D$993+SUM($B$8:L$8)-SUMIFS($C244:H244,$C$11:H$11,"Payment"),
L$8))</f>
        <v>0</v>
      </c>
      <c r="L244" s="66">
        <f t="shared" si="39"/>
        <v>0</v>
      </c>
      <c r="M244" s="47"/>
      <c r="N244" s="66">
        <f>IF(OR(AND((O243-$D$993-SUM($C$8:O$8)+SUMIFS($C244:K244,$C$11:K$11,"Payment"))&lt;=0,SUMIFS($C244:L244,$C$11:L$11,"Balance")=0,L244=0),O$8&gt;=O243),O243,
IF(SUMIFS($C244:L244,$C$11:L$11,"Balance")=0, $D$993+SUM($B$8:O$8)-SUMIFS($C244:K244,$C$11:K$11,"Payment"),
O$8))</f>
        <v>0</v>
      </c>
      <c r="O244" s="66">
        <f t="shared" si="40"/>
        <v>0</v>
      </c>
      <c r="P244" s="47"/>
      <c r="Q244" s="66">
        <f>IF(OR(AND((R243-$D$993-SUM($C$8:R$8)+SUMIFS($C244:N244,$C$11:N$11,"Payment"))&lt;=0,SUMIFS($C244:O244,$C$11:O$11,"Balance")=0,O244=0),R$8&gt;=R243),R243,
IF(SUMIFS($C244:O244,$C$11:O$11,"Balance")=0, $D$993+SUM($B$8:R$8)-SUMIFS($C244:N244,$C$11:N$11,"Payment"),
R$8))</f>
        <v>0</v>
      </c>
      <c r="R244" s="66">
        <f t="shared" si="41"/>
        <v>0</v>
      </c>
      <c r="S244" s="47"/>
      <c r="T244" s="66">
        <f>IF(OR(AND((U243-$D$993-SUM($C$8:U$8)+SUMIFS($C244:Q244,$C$11:Q$11,"Payment"))&lt;=0,SUMIFS($C244:R244,$C$11:R$11,"Balance")=0,R244=0),U$8&gt;=U243),U243,
IF(SUMIFS($C244:R244,$C$11:R$11,"Balance")=0, $D$993+SUM($B$8:U$8)-SUMIFS($C244:Q244,$C$11:Q$11,"Payment"),
U$8))</f>
        <v>0</v>
      </c>
      <c r="U244" s="66">
        <f t="shared" si="42"/>
        <v>0</v>
      </c>
      <c r="V244" s="47"/>
      <c r="W244" s="66">
        <f>IF(OR(AND((X243-$D$993-SUM($C$8:X$8)+SUMIFS($C244:T244,$C$11:T$11,"Payment"))&lt;=0,SUMIFS($C244:U244,$C$11:U$11,"Balance")=0,U244=0),X$8&gt;=X243),X243,
IF(SUMIFS($C244:U244,$C$11:U$11,"Balance")=0, $D$993+SUM($B$8:X$8)-SUMIFS($C244:T244,$C$11:T$11,"Payment"),
X$8))</f>
        <v>0</v>
      </c>
      <c r="X244" s="66">
        <f t="shared" si="43"/>
        <v>0</v>
      </c>
      <c r="Y244" s="47"/>
      <c r="Z244" s="66">
        <f>IF(OR(AND((AA243-$D$993-SUM($C$8:AA$8)+SUMIFS($C244:W244,$C$11:W$11,"Payment"))&lt;=0,SUMIFS($C244:X244,$C$11:X$11,"Balance")=0,X244=0),AA$8&gt;=AA243),AA243,
IF(SUMIFS($C244:X244,$C$11:X$11,"Balance")=0, $D$993+SUM($B$8:AA$8)-SUMIFS($C244:W244,$C$11:W$11,"Payment"),
AA$8))</f>
        <v>0</v>
      </c>
      <c r="AA244" s="66">
        <f t="shared" si="44"/>
        <v>0</v>
      </c>
      <c r="AB244" s="47"/>
      <c r="AC244" s="66">
        <f>IF(OR(AND((AD243-$D$993-SUM($C$8:AD$8)+SUMIFS($C244:Z244,$C$11:Z$11,"Payment"))&lt;=0,SUMIFS($C244:AA244,$C$11:AA$11,"Balance")=0,AA244=0),AD$8&gt;=AD243),AD243,
IF(SUMIFS($C244:AA244,$C$11:AA$11,"Balance")=0, $D$993+SUM($B$8:AD$8)-SUMIFS($C244:Z244,$C$11:Z$11,"Payment"),
AD$8))</f>
        <v>0</v>
      </c>
      <c r="AD244" s="66">
        <f t="shared" si="45"/>
        <v>0</v>
      </c>
      <c r="AE244" s="47"/>
      <c r="AF244" s="66">
        <f>IF(OR(AND((AG243-$D$993-SUM($C$8:AG$8)+SUMIFS($C244:AC244,$C$11:AC$11,"Payment"))&lt;=0,SUMIFS($C244:AD244,$C$11:AD$11,"Balance")=0,AD244=0),AG$8&gt;=AG243),AG243,
IF(SUMIFS($C244:AD244,$C$11:AD$11,"Balance")=0, $D$993+SUM($B$8:AG$8)-SUMIFS($C244:AC244,$C$11:AC$11,"Payment"),
AG$8))</f>
        <v>0</v>
      </c>
      <c r="AG244" s="66">
        <f t="shared" si="46"/>
        <v>0</v>
      </c>
      <c r="AH244" s="47"/>
      <c r="AI244" s="66">
        <f>IF(OR(AND((AJ243-$D$993-SUM($C$8:AJ$8)+SUMIFS($C244:AF244,$C$11:AF$11,"Payment"))&lt;=0,SUMIFS($C244:AG244,$C$11:AG$11,"Balance")=0,AG244=0),AJ$8&gt;=AJ243),AJ243,
IF(SUMIFS($C244:AG244,$C$11:AG$11,"Balance")=0, $D$993+SUM($B$8:AJ$8)-SUMIFS($C244:AF244,$C$11:AF$11,"Payment"),
AJ$8))</f>
        <v>0</v>
      </c>
      <c r="AJ244" s="66">
        <f t="shared" si="47"/>
        <v>0</v>
      </c>
      <c r="AK244" s="67"/>
    </row>
    <row r="245" spans="1:37" s="49" customFormat="1" ht="15.6">
      <c r="A245" s="65">
        <v>234</v>
      </c>
      <c r="B245" s="66">
        <f>IF(OR(AND((C244-$D$993-SUM($C$8:C$8))&lt;=0),C$8&gt;=C244),C244, C$8+$D$993)</f>
        <v>0</v>
      </c>
      <c r="C245" s="66">
        <f t="shared" si="36"/>
        <v>0</v>
      </c>
      <c r="D245" s="67"/>
      <c r="E245" s="66">
        <f>IF(OR(AND((F244-$D$993-SUM($C$8:F$8)+SUMIFS(B245:$C245,B$11:$C$11,"Payment"))&lt;=0,SUMIFS($C245:C245,$C$11:C$11,"Balance")=0,C245=0),F$8&gt;=F244),F244,
IF(SUMIFS($C245:C245,$C$11:C$11,"Balance")=0, $D$993+SUM($B$8:F$8)-SUMIFS(B245:$C245,B$11:$C$11,"Payment"),
F$8))</f>
        <v>0</v>
      </c>
      <c r="F245" s="66">
        <f t="shared" si="37"/>
        <v>0</v>
      </c>
      <c r="G245" s="67"/>
      <c r="H245" s="66">
        <f>IF(OR(AND((I244-$D$993-SUM($C$8:I$8)+SUMIFS($C245:E245,$C$11:E$11,"Payment"))&lt;=0,SUMIFS($C245:F245,$C$11:F$11,"Balance")=0,F245=0),I$8&gt;=I244),I244,
IF(SUMIFS($C245:F245,$C$11:F$11,"Balance")=0, $D$993+SUM($B$8:I$8)-SUMIFS($C245:E245,$C$11:E$11,"Payment"),
I$8))</f>
        <v>0</v>
      </c>
      <c r="I245" s="66">
        <f t="shared" si="38"/>
        <v>0</v>
      </c>
      <c r="J245" s="47"/>
      <c r="K245" s="66">
        <f>IF(OR(AND((L244-$D$993-SUM($C$8:L$8)+SUMIFS($C245:H245,$C$11:H$11,"Payment"))&lt;=0,SUMIFS($C245:I245,$C$11:I$11,"Balance")=0,I245=0),L$8&gt;=L244),L244,
IF(SUMIFS($C245:I245,$C$11:I$11,"Balance")=0, $D$993+SUM($B$8:L$8)-SUMIFS($C245:H245,$C$11:H$11,"Payment"),
L$8))</f>
        <v>0</v>
      </c>
      <c r="L245" s="66">
        <f t="shared" si="39"/>
        <v>0</v>
      </c>
      <c r="M245" s="47"/>
      <c r="N245" s="66">
        <f>IF(OR(AND((O244-$D$993-SUM($C$8:O$8)+SUMIFS($C245:K245,$C$11:K$11,"Payment"))&lt;=0,SUMIFS($C245:L245,$C$11:L$11,"Balance")=0,L245=0),O$8&gt;=O244),O244,
IF(SUMIFS($C245:L245,$C$11:L$11,"Balance")=0, $D$993+SUM($B$8:O$8)-SUMIFS($C245:K245,$C$11:K$11,"Payment"),
O$8))</f>
        <v>0</v>
      </c>
      <c r="O245" s="66">
        <f t="shared" si="40"/>
        <v>0</v>
      </c>
      <c r="P245" s="47"/>
      <c r="Q245" s="66">
        <f>IF(OR(AND((R244-$D$993-SUM($C$8:R$8)+SUMIFS($C245:N245,$C$11:N$11,"Payment"))&lt;=0,SUMIFS($C245:O245,$C$11:O$11,"Balance")=0,O245=0),R$8&gt;=R244),R244,
IF(SUMIFS($C245:O245,$C$11:O$11,"Balance")=0, $D$993+SUM($B$8:R$8)-SUMIFS($C245:N245,$C$11:N$11,"Payment"),
R$8))</f>
        <v>0</v>
      </c>
      <c r="R245" s="66">
        <f t="shared" si="41"/>
        <v>0</v>
      </c>
      <c r="S245" s="47"/>
      <c r="T245" s="66">
        <f>IF(OR(AND((U244-$D$993-SUM($C$8:U$8)+SUMIFS($C245:Q245,$C$11:Q$11,"Payment"))&lt;=0,SUMIFS($C245:R245,$C$11:R$11,"Balance")=0,R245=0),U$8&gt;=U244),U244,
IF(SUMIFS($C245:R245,$C$11:R$11,"Balance")=0, $D$993+SUM($B$8:U$8)-SUMIFS($C245:Q245,$C$11:Q$11,"Payment"),
U$8))</f>
        <v>0</v>
      </c>
      <c r="U245" s="66">
        <f t="shared" si="42"/>
        <v>0</v>
      </c>
      <c r="V245" s="47"/>
      <c r="W245" s="66">
        <f>IF(OR(AND((X244-$D$993-SUM($C$8:X$8)+SUMIFS($C245:T245,$C$11:T$11,"Payment"))&lt;=0,SUMIFS($C245:U245,$C$11:U$11,"Balance")=0,U245=0),X$8&gt;=X244),X244,
IF(SUMIFS($C245:U245,$C$11:U$11,"Balance")=0, $D$993+SUM($B$8:X$8)-SUMIFS($C245:T245,$C$11:T$11,"Payment"),
X$8))</f>
        <v>0</v>
      </c>
      <c r="X245" s="66">
        <f t="shared" si="43"/>
        <v>0</v>
      </c>
      <c r="Y245" s="47"/>
      <c r="Z245" s="66">
        <f>IF(OR(AND((AA244-$D$993-SUM($C$8:AA$8)+SUMIFS($C245:W245,$C$11:W$11,"Payment"))&lt;=0,SUMIFS($C245:X245,$C$11:X$11,"Balance")=0,X245=0),AA$8&gt;=AA244),AA244,
IF(SUMIFS($C245:X245,$C$11:X$11,"Balance")=0, $D$993+SUM($B$8:AA$8)-SUMIFS($C245:W245,$C$11:W$11,"Payment"),
AA$8))</f>
        <v>0</v>
      </c>
      <c r="AA245" s="66">
        <f t="shared" si="44"/>
        <v>0</v>
      </c>
      <c r="AB245" s="47"/>
      <c r="AC245" s="66">
        <f>IF(OR(AND((AD244-$D$993-SUM($C$8:AD$8)+SUMIFS($C245:Z245,$C$11:Z$11,"Payment"))&lt;=0,SUMIFS($C245:AA245,$C$11:AA$11,"Balance")=0,AA245=0),AD$8&gt;=AD244),AD244,
IF(SUMIFS($C245:AA245,$C$11:AA$11,"Balance")=0, $D$993+SUM($B$8:AD$8)-SUMIFS($C245:Z245,$C$11:Z$11,"Payment"),
AD$8))</f>
        <v>0</v>
      </c>
      <c r="AD245" s="66">
        <f t="shared" si="45"/>
        <v>0</v>
      </c>
      <c r="AE245" s="47"/>
      <c r="AF245" s="66">
        <f>IF(OR(AND((AG244-$D$993-SUM($C$8:AG$8)+SUMIFS($C245:AC245,$C$11:AC$11,"Payment"))&lt;=0,SUMIFS($C245:AD245,$C$11:AD$11,"Balance")=0,AD245=0),AG$8&gt;=AG244),AG244,
IF(SUMIFS($C245:AD245,$C$11:AD$11,"Balance")=0, $D$993+SUM($B$8:AG$8)-SUMIFS($C245:AC245,$C$11:AC$11,"Payment"),
AG$8))</f>
        <v>0</v>
      </c>
      <c r="AG245" s="66">
        <f t="shared" si="46"/>
        <v>0</v>
      </c>
      <c r="AH245" s="47"/>
      <c r="AI245" s="66">
        <f>IF(OR(AND((AJ244-$D$993-SUM($C$8:AJ$8)+SUMIFS($C245:AF245,$C$11:AF$11,"Payment"))&lt;=0,SUMIFS($C245:AG245,$C$11:AG$11,"Balance")=0,AG245=0),AJ$8&gt;=AJ244),AJ244,
IF(SUMIFS($C245:AG245,$C$11:AG$11,"Balance")=0, $D$993+SUM($B$8:AJ$8)-SUMIFS($C245:AF245,$C$11:AF$11,"Payment"),
AJ$8))</f>
        <v>0</v>
      </c>
      <c r="AJ245" s="66">
        <f t="shared" si="47"/>
        <v>0</v>
      </c>
      <c r="AK245" s="67"/>
    </row>
    <row r="246" spans="1:37" s="49" customFormat="1" ht="15.6">
      <c r="A246" s="65">
        <v>235</v>
      </c>
      <c r="B246" s="66">
        <f>IF(OR(AND((C245-$D$993-SUM($C$8:C$8))&lt;=0),C$8&gt;=C245),C245, C$8+$D$993)</f>
        <v>0</v>
      </c>
      <c r="C246" s="66">
        <f t="shared" si="36"/>
        <v>0</v>
      </c>
      <c r="D246" s="67"/>
      <c r="E246" s="66">
        <f>IF(OR(AND((F245-$D$993-SUM($C$8:F$8)+SUMIFS(B246:$C246,B$11:$C$11,"Payment"))&lt;=0,SUMIFS($C246:C246,$C$11:C$11,"Balance")=0,C246=0),F$8&gt;=F245),F245,
IF(SUMIFS($C246:C246,$C$11:C$11,"Balance")=0, $D$993+SUM($B$8:F$8)-SUMIFS(B246:$C246,B$11:$C$11,"Payment"),
F$8))</f>
        <v>0</v>
      </c>
      <c r="F246" s="66">
        <f t="shared" si="37"/>
        <v>0</v>
      </c>
      <c r="G246" s="67"/>
      <c r="H246" s="66">
        <f>IF(OR(AND((I245-$D$993-SUM($C$8:I$8)+SUMIFS($C246:E246,$C$11:E$11,"Payment"))&lt;=0,SUMIFS($C246:F246,$C$11:F$11,"Balance")=0,F246=0),I$8&gt;=I245),I245,
IF(SUMIFS($C246:F246,$C$11:F$11,"Balance")=0, $D$993+SUM($B$8:I$8)-SUMIFS($C246:E246,$C$11:E$11,"Payment"),
I$8))</f>
        <v>0</v>
      </c>
      <c r="I246" s="66">
        <f t="shared" si="38"/>
        <v>0</v>
      </c>
      <c r="J246" s="47"/>
      <c r="K246" s="66">
        <f>IF(OR(AND((L245-$D$993-SUM($C$8:L$8)+SUMIFS($C246:H246,$C$11:H$11,"Payment"))&lt;=0,SUMIFS($C246:I246,$C$11:I$11,"Balance")=0,I246=0),L$8&gt;=L245),L245,
IF(SUMIFS($C246:I246,$C$11:I$11,"Balance")=0, $D$993+SUM($B$8:L$8)-SUMIFS($C246:H246,$C$11:H$11,"Payment"),
L$8))</f>
        <v>0</v>
      </c>
      <c r="L246" s="66">
        <f t="shared" si="39"/>
        <v>0</v>
      </c>
      <c r="M246" s="47"/>
      <c r="N246" s="66">
        <f>IF(OR(AND((O245-$D$993-SUM($C$8:O$8)+SUMIFS($C246:K246,$C$11:K$11,"Payment"))&lt;=0,SUMIFS($C246:L246,$C$11:L$11,"Balance")=0,L246=0),O$8&gt;=O245),O245,
IF(SUMIFS($C246:L246,$C$11:L$11,"Balance")=0, $D$993+SUM($B$8:O$8)-SUMIFS($C246:K246,$C$11:K$11,"Payment"),
O$8))</f>
        <v>0</v>
      </c>
      <c r="O246" s="66">
        <f t="shared" si="40"/>
        <v>0</v>
      </c>
      <c r="P246" s="47"/>
      <c r="Q246" s="66">
        <f>IF(OR(AND((R245-$D$993-SUM($C$8:R$8)+SUMIFS($C246:N246,$C$11:N$11,"Payment"))&lt;=0,SUMIFS($C246:O246,$C$11:O$11,"Balance")=0,O246=0),R$8&gt;=R245),R245,
IF(SUMIFS($C246:O246,$C$11:O$11,"Balance")=0, $D$993+SUM($B$8:R$8)-SUMIFS($C246:N246,$C$11:N$11,"Payment"),
R$8))</f>
        <v>0</v>
      </c>
      <c r="R246" s="66">
        <f t="shared" si="41"/>
        <v>0</v>
      </c>
      <c r="S246" s="47"/>
      <c r="T246" s="66">
        <f>IF(OR(AND((U245-$D$993-SUM($C$8:U$8)+SUMIFS($C246:Q246,$C$11:Q$11,"Payment"))&lt;=0,SUMIFS($C246:R246,$C$11:R$11,"Balance")=0,R246=0),U$8&gt;=U245),U245,
IF(SUMIFS($C246:R246,$C$11:R$11,"Balance")=0, $D$993+SUM($B$8:U$8)-SUMIFS($C246:Q246,$C$11:Q$11,"Payment"),
U$8))</f>
        <v>0</v>
      </c>
      <c r="U246" s="66">
        <f t="shared" si="42"/>
        <v>0</v>
      </c>
      <c r="V246" s="47"/>
      <c r="W246" s="66">
        <f>IF(OR(AND((X245-$D$993-SUM($C$8:X$8)+SUMIFS($C246:T246,$C$11:T$11,"Payment"))&lt;=0,SUMIFS($C246:U246,$C$11:U$11,"Balance")=0,U246=0),X$8&gt;=X245),X245,
IF(SUMIFS($C246:U246,$C$11:U$11,"Balance")=0, $D$993+SUM($B$8:X$8)-SUMIFS($C246:T246,$C$11:T$11,"Payment"),
X$8))</f>
        <v>0</v>
      </c>
      <c r="X246" s="66">
        <f t="shared" si="43"/>
        <v>0</v>
      </c>
      <c r="Y246" s="47"/>
      <c r="Z246" s="66">
        <f>IF(OR(AND((AA245-$D$993-SUM($C$8:AA$8)+SUMIFS($C246:W246,$C$11:W$11,"Payment"))&lt;=0,SUMIFS($C246:X246,$C$11:X$11,"Balance")=0,X246=0),AA$8&gt;=AA245),AA245,
IF(SUMIFS($C246:X246,$C$11:X$11,"Balance")=0, $D$993+SUM($B$8:AA$8)-SUMIFS($C246:W246,$C$11:W$11,"Payment"),
AA$8))</f>
        <v>0</v>
      </c>
      <c r="AA246" s="66">
        <f t="shared" si="44"/>
        <v>0</v>
      </c>
      <c r="AB246" s="47"/>
      <c r="AC246" s="66">
        <f>IF(OR(AND((AD245-$D$993-SUM($C$8:AD$8)+SUMIFS($C246:Z246,$C$11:Z$11,"Payment"))&lt;=0,SUMIFS($C246:AA246,$C$11:AA$11,"Balance")=0,AA246=0),AD$8&gt;=AD245),AD245,
IF(SUMIFS($C246:AA246,$C$11:AA$11,"Balance")=0, $D$993+SUM($B$8:AD$8)-SUMIFS($C246:Z246,$C$11:Z$11,"Payment"),
AD$8))</f>
        <v>0</v>
      </c>
      <c r="AD246" s="66">
        <f t="shared" si="45"/>
        <v>0</v>
      </c>
      <c r="AE246" s="47"/>
      <c r="AF246" s="66">
        <f>IF(OR(AND((AG245-$D$993-SUM($C$8:AG$8)+SUMIFS($C246:AC246,$C$11:AC$11,"Payment"))&lt;=0,SUMIFS($C246:AD246,$C$11:AD$11,"Balance")=0,AD246=0),AG$8&gt;=AG245),AG245,
IF(SUMIFS($C246:AD246,$C$11:AD$11,"Balance")=0, $D$993+SUM($B$8:AG$8)-SUMIFS($C246:AC246,$C$11:AC$11,"Payment"),
AG$8))</f>
        <v>0</v>
      </c>
      <c r="AG246" s="66">
        <f t="shared" si="46"/>
        <v>0</v>
      </c>
      <c r="AH246" s="47"/>
      <c r="AI246" s="66">
        <f>IF(OR(AND((AJ245-$D$993-SUM($C$8:AJ$8)+SUMIFS($C246:AF246,$C$11:AF$11,"Payment"))&lt;=0,SUMIFS($C246:AG246,$C$11:AG$11,"Balance")=0,AG246=0),AJ$8&gt;=AJ245),AJ245,
IF(SUMIFS($C246:AG246,$C$11:AG$11,"Balance")=0, $D$993+SUM($B$8:AJ$8)-SUMIFS($C246:AF246,$C$11:AF$11,"Payment"),
AJ$8))</f>
        <v>0</v>
      </c>
      <c r="AJ246" s="66">
        <f t="shared" si="47"/>
        <v>0</v>
      </c>
      <c r="AK246" s="67"/>
    </row>
    <row r="247" spans="1:37" s="49" customFormat="1" ht="15.6">
      <c r="A247" s="65">
        <v>236</v>
      </c>
      <c r="B247" s="66">
        <f>IF(OR(AND((C246-$D$993-SUM($C$8:C$8))&lt;=0),C$8&gt;=C246),C246, C$8+$D$993)</f>
        <v>0</v>
      </c>
      <c r="C247" s="66">
        <f t="shared" si="36"/>
        <v>0</v>
      </c>
      <c r="D247" s="67"/>
      <c r="E247" s="66">
        <f>IF(OR(AND((F246-$D$993-SUM($C$8:F$8)+SUMIFS(B247:$C247,B$11:$C$11,"Payment"))&lt;=0,SUMIFS($C247:C247,$C$11:C$11,"Balance")=0,C247=0),F$8&gt;=F246),F246,
IF(SUMIFS($C247:C247,$C$11:C$11,"Balance")=0, $D$993+SUM($B$8:F$8)-SUMIFS(B247:$C247,B$11:$C$11,"Payment"),
F$8))</f>
        <v>0</v>
      </c>
      <c r="F247" s="66">
        <f t="shared" si="37"/>
        <v>0</v>
      </c>
      <c r="G247" s="67"/>
      <c r="H247" s="66">
        <f>IF(OR(AND((I246-$D$993-SUM($C$8:I$8)+SUMIFS($C247:E247,$C$11:E$11,"Payment"))&lt;=0,SUMIFS($C247:F247,$C$11:F$11,"Balance")=0,F247=0),I$8&gt;=I246),I246,
IF(SUMIFS($C247:F247,$C$11:F$11,"Balance")=0, $D$993+SUM($B$8:I$8)-SUMIFS($C247:E247,$C$11:E$11,"Payment"),
I$8))</f>
        <v>0</v>
      </c>
      <c r="I247" s="66">
        <f t="shared" si="38"/>
        <v>0</v>
      </c>
      <c r="J247" s="47"/>
      <c r="K247" s="66">
        <f>IF(OR(AND((L246-$D$993-SUM($C$8:L$8)+SUMIFS($C247:H247,$C$11:H$11,"Payment"))&lt;=0,SUMIFS($C247:I247,$C$11:I$11,"Balance")=0,I247=0),L$8&gt;=L246),L246,
IF(SUMIFS($C247:I247,$C$11:I$11,"Balance")=0, $D$993+SUM($B$8:L$8)-SUMIFS($C247:H247,$C$11:H$11,"Payment"),
L$8))</f>
        <v>0</v>
      </c>
      <c r="L247" s="66">
        <f t="shared" si="39"/>
        <v>0</v>
      </c>
      <c r="M247" s="47"/>
      <c r="N247" s="66">
        <f>IF(OR(AND((O246-$D$993-SUM($C$8:O$8)+SUMIFS($C247:K247,$C$11:K$11,"Payment"))&lt;=0,SUMIFS($C247:L247,$C$11:L$11,"Balance")=0,L247=0),O$8&gt;=O246),O246,
IF(SUMIFS($C247:L247,$C$11:L$11,"Balance")=0, $D$993+SUM($B$8:O$8)-SUMIFS($C247:K247,$C$11:K$11,"Payment"),
O$8))</f>
        <v>0</v>
      </c>
      <c r="O247" s="66">
        <f t="shared" si="40"/>
        <v>0</v>
      </c>
      <c r="P247" s="47"/>
      <c r="Q247" s="66">
        <f>IF(OR(AND((R246-$D$993-SUM($C$8:R$8)+SUMIFS($C247:N247,$C$11:N$11,"Payment"))&lt;=0,SUMIFS($C247:O247,$C$11:O$11,"Balance")=0,O247=0),R$8&gt;=R246),R246,
IF(SUMIFS($C247:O247,$C$11:O$11,"Balance")=0, $D$993+SUM($B$8:R$8)-SUMIFS($C247:N247,$C$11:N$11,"Payment"),
R$8))</f>
        <v>0</v>
      </c>
      <c r="R247" s="66">
        <f t="shared" si="41"/>
        <v>0</v>
      </c>
      <c r="S247" s="47"/>
      <c r="T247" s="66">
        <f>IF(OR(AND((U246-$D$993-SUM($C$8:U$8)+SUMIFS($C247:Q247,$C$11:Q$11,"Payment"))&lt;=0,SUMIFS($C247:R247,$C$11:R$11,"Balance")=0,R247=0),U$8&gt;=U246),U246,
IF(SUMIFS($C247:R247,$C$11:R$11,"Balance")=0, $D$993+SUM($B$8:U$8)-SUMIFS($C247:Q247,$C$11:Q$11,"Payment"),
U$8))</f>
        <v>0</v>
      </c>
      <c r="U247" s="66">
        <f t="shared" si="42"/>
        <v>0</v>
      </c>
      <c r="V247" s="47"/>
      <c r="W247" s="66">
        <f>IF(OR(AND((X246-$D$993-SUM($C$8:X$8)+SUMIFS($C247:T247,$C$11:T$11,"Payment"))&lt;=0,SUMIFS($C247:U247,$C$11:U$11,"Balance")=0,U247=0),X$8&gt;=X246),X246,
IF(SUMIFS($C247:U247,$C$11:U$11,"Balance")=0, $D$993+SUM($B$8:X$8)-SUMIFS($C247:T247,$C$11:T$11,"Payment"),
X$8))</f>
        <v>0</v>
      </c>
      <c r="X247" s="66">
        <f t="shared" si="43"/>
        <v>0</v>
      </c>
      <c r="Y247" s="47"/>
      <c r="Z247" s="66">
        <f>IF(OR(AND((AA246-$D$993-SUM($C$8:AA$8)+SUMIFS($C247:W247,$C$11:W$11,"Payment"))&lt;=0,SUMIFS($C247:X247,$C$11:X$11,"Balance")=0,X247=0),AA$8&gt;=AA246),AA246,
IF(SUMIFS($C247:X247,$C$11:X$11,"Balance")=0, $D$993+SUM($B$8:AA$8)-SUMIFS($C247:W247,$C$11:W$11,"Payment"),
AA$8))</f>
        <v>0</v>
      </c>
      <c r="AA247" s="66">
        <f t="shared" si="44"/>
        <v>0</v>
      </c>
      <c r="AB247" s="47"/>
      <c r="AC247" s="66">
        <f>IF(OR(AND((AD246-$D$993-SUM($C$8:AD$8)+SUMIFS($C247:Z247,$C$11:Z$11,"Payment"))&lt;=0,SUMIFS($C247:AA247,$C$11:AA$11,"Balance")=0,AA247=0),AD$8&gt;=AD246),AD246,
IF(SUMIFS($C247:AA247,$C$11:AA$11,"Balance")=0, $D$993+SUM($B$8:AD$8)-SUMIFS($C247:Z247,$C$11:Z$11,"Payment"),
AD$8))</f>
        <v>0</v>
      </c>
      <c r="AD247" s="66">
        <f t="shared" si="45"/>
        <v>0</v>
      </c>
      <c r="AE247" s="47"/>
      <c r="AF247" s="66">
        <f>IF(OR(AND((AG246-$D$993-SUM($C$8:AG$8)+SUMIFS($C247:AC247,$C$11:AC$11,"Payment"))&lt;=0,SUMIFS($C247:AD247,$C$11:AD$11,"Balance")=0,AD247=0),AG$8&gt;=AG246),AG246,
IF(SUMIFS($C247:AD247,$C$11:AD$11,"Balance")=0, $D$993+SUM($B$8:AG$8)-SUMIFS($C247:AC247,$C$11:AC$11,"Payment"),
AG$8))</f>
        <v>0</v>
      </c>
      <c r="AG247" s="66">
        <f t="shared" si="46"/>
        <v>0</v>
      </c>
      <c r="AH247" s="47"/>
      <c r="AI247" s="66">
        <f>IF(OR(AND((AJ246-$D$993-SUM($C$8:AJ$8)+SUMIFS($C247:AF247,$C$11:AF$11,"Payment"))&lt;=0,SUMIFS($C247:AG247,$C$11:AG$11,"Balance")=0,AG247=0),AJ$8&gt;=AJ246),AJ246,
IF(SUMIFS($C247:AG247,$C$11:AG$11,"Balance")=0, $D$993+SUM($B$8:AJ$8)-SUMIFS($C247:AF247,$C$11:AF$11,"Payment"),
AJ$8))</f>
        <v>0</v>
      </c>
      <c r="AJ247" s="66">
        <f t="shared" si="47"/>
        <v>0</v>
      </c>
      <c r="AK247" s="67"/>
    </row>
    <row r="248" spans="1:37" s="49" customFormat="1" ht="15.6">
      <c r="A248" s="65">
        <v>237</v>
      </c>
      <c r="B248" s="66">
        <f>IF(OR(AND((C247-$D$993-SUM($C$8:C$8))&lt;=0),C$8&gt;=C247),C247, C$8+$D$993)</f>
        <v>0</v>
      </c>
      <c r="C248" s="66">
        <f t="shared" si="36"/>
        <v>0</v>
      </c>
      <c r="D248" s="67"/>
      <c r="E248" s="66">
        <f>IF(OR(AND((F247-$D$993-SUM($C$8:F$8)+SUMIFS(B248:$C248,B$11:$C$11,"Payment"))&lt;=0,SUMIFS($C248:C248,$C$11:C$11,"Balance")=0,C248=0),F$8&gt;=F247),F247,
IF(SUMIFS($C248:C248,$C$11:C$11,"Balance")=0, $D$993+SUM($B$8:F$8)-SUMIFS(B248:$C248,B$11:$C$11,"Payment"),
F$8))</f>
        <v>0</v>
      </c>
      <c r="F248" s="66">
        <f t="shared" si="37"/>
        <v>0</v>
      </c>
      <c r="G248" s="67"/>
      <c r="H248" s="66">
        <f>IF(OR(AND((I247-$D$993-SUM($C$8:I$8)+SUMIFS($C248:E248,$C$11:E$11,"Payment"))&lt;=0,SUMIFS($C248:F248,$C$11:F$11,"Balance")=0,F248=0),I$8&gt;=I247),I247,
IF(SUMIFS($C248:F248,$C$11:F$11,"Balance")=0, $D$993+SUM($B$8:I$8)-SUMIFS($C248:E248,$C$11:E$11,"Payment"),
I$8))</f>
        <v>0</v>
      </c>
      <c r="I248" s="66">
        <f t="shared" si="38"/>
        <v>0</v>
      </c>
      <c r="J248" s="47"/>
      <c r="K248" s="66">
        <f>IF(OR(AND((L247-$D$993-SUM($C$8:L$8)+SUMIFS($C248:H248,$C$11:H$11,"Payment"))&lt;=0,SUMIFS($C248:I248,$C$11:I$11,"Balance")=0,I248=0),L$8&gt;=L247),L247,
IF(SUMIFS($C248:I248,$C$11:I$11,"Balance")=0, $D$993+SUM($B$8:L$8)-SUMIFS($C248:H248,$C$11:H$11,"Payment"),
L$8))</f>
        <v>0</v>
      </c>
      <c r="L248" s="66">
        <f t="shared" si="39"/>
        <v>0</v>
      </c>
      <c r="M248" s="47"/>
      <c r="N248" s="66">
        <f>IF(OR(AND((O247-$D$993-SUM($C$8:O$8)+SUMIFS($C248:K248,$C$11:K$11,"Payment"))&lt;=0,SUMIFS($C248:L248,$C$11:L$11,"Balance")=0,L248=0),O$8&gt;=O247),O247,
IF(SUMIFS($C248:L248,$C$11:L$11,"Balance")=0, $D$993+SUM($B$8:O$8)-SUMIFS($C248:K248,$C$11:K$11,"Payment"),
O$8))</f>
        <v>0</v>
      </c>
      <c r="O248" s="66">
        <f t="shared" si="40"/>
        <v>0</v>
      </c>
      <c r="P248" s="47"/>
      <c r="Q248" s="66">
        <f>IF(OR(AND((R247-$D$993-SUM($C$8:R$8)+SUMIFS($C248:N248,$C$11:N$11,"Payment"))&lt;=0,SUMIFS($C248:O248,$C$11:O$11,"Balance")=0,O248=0),R$8&gt;=R247),R247,
IF(SUMIFS($C248:O248,$C$11:O$11,"Balance")=0, $D$993+SUM($B$8:R$8)-SUMIFS($C248:N248,$C$11:N$11,"Payment"),
R$8))</f>
        <v>0</v>
      </c>
      <c r="R248" s="66">
        <f t="shared" si="41"/>
        <v>0</v>
      </c>
      <c r="S248" s="47"/>
      <c r="T248" s="66">
        <f>IF(OR(AND((U247-$D$993-SUM($C$8:U$8)+SUMIFS($C248:Q248,$C$11:Q$11,"Payment"))&lt;=0,SUMIFS($C248:R248,$C$11:R$11,"Balance")=0,R248=0),U$8&gt;=U247),U247,
IF(SUMIFS($C248:R248,$C$11:R$11,"Balance")=0, $D$993+SUM($B$8:U$8)-SUMIFS($C248:Q248,$C$11:Q$11,"Payment"),
U$8))</f>
        <v>0</v>
      </c>
      <c r="U248" s="66">
        <f t="shared" si="42"/>
        <v>0</v>
      </c>
      <c r="V248" s="47"/>
      <c r="W248" s="66">
        <f>IF(OR(AND((X247-$D$993-SUM($C$8:X$8)+SUMIFS($C248:T248,$C$11:T$11,"Payment"))&lt;=0,SUMIFS($C248:U248,$C$11:U$11,"Balance")=0,U248=0),X$8&gt;=X247),X247,
IF(SUMIFS($C248:U248,$C$11:U$11,"Balance")=0, $D$993+SUM($B$8:X$8)-SUMIFS($C248:T248,$C$11:T$11,"Payment"),
X$8))</f>
        <v>0</v>
      </c>
      <c r="X248" s="66">
        <f t="shared" si="43"/>
        <v>0</v>
      </c>
      <c r="Y248" s="47"/>
      <c r="Z248" s="66">
        <f>IF(OR(AND((AA247-$D$993-SUM($C$8:AA$8)+SUMIFS($C248:W248,$C$11:W$11,"Payment"))&lt;=0,SUMIFS($C248:X248,$C$11:X$11,"Balance")=0,X248=0),AA$8&gt;=AA247),AA247,
IF(SUMIFS($C248:X248,$C$11:X$11,"Balance")=0, $D$993+SUM($B$8:AA$8)-SUMIFS($C248:W248,$C$11:W$11,"Payment"),
AA$8))</f>
        <v>0</v>
      </c>
      <c r="AA248" s="66">
        <f t="shared" si="44"/>
        <v>0</v>
      </c>
      <c r="AB248" s="47"/>
      <c r="AC248" s="66">
        <f>IF(OR(AND((AD247-$D$993-SUM($C$8:AD$8)+SUMIFS($C248:Z248,$C$11:Z$11,"Payment"))&lt;=0,SUMIFS($C248:AA248,$C$11:AA$11,"Balance")=0,AA248=0),AD$8&gt;=AD247),AD247,
IF(SUMIFS($C248:AA248,$C$11:AA$11,"Balance")=0, $D$993+SUM($B$8:AD$8)-SUMIFS($C248:Z248,$C$11:Z$11,"Payment"),
AD$8))</f>
        <v>0</v>
      </c>
      <c r="AD248" s="66">
        <f t="shared" si="45"/>
        <v>0</v>
      </c>
      <c r="AE248" s="47"/>
      <c r="AF248" s="66">
        <f>IF(OR(AND((AG247-$D$993-SUM($C$8:AG$8)+SUMIFS($C248:AC248,$C$11:AC$11,"Payment"))&lt;=0,SUMIFS($C248:AD248,$C$11:AD$11,"Balance")=0,AD248=0),AG$8&gt;=AG247),AG247,
IF(SUMIFS($C248:AD248,$C$11:AD$11,"Balance")=0, $D$993+SUM($B$8:AG$8)-SUMIFS($C248:AC248,$C$11:AC$11,"Payment"),
AG$8))</f>
        <v>0</v>
      </c>
      <c r="AG248" s="66">
        <f t="shared" si="46"/>
        <v>0</v>
      </c>
      <c r="AH248" s="47"/>
      <c r="AI248" s="66">
        <f>IF(OR(AND((AJ247-$D$993-SUM($C$8:AJ$8)+SUMIFS($C248:AF248,$C$11:AF$11,"Payment"))&lt;=0,SUMIFS($C248:AG248,$C$11:AG$11,"Balance")=0,AG248=0),AJ$8&gt;=AJ247),AJ247,
IF(SUMIFS($C248:AG248,$C$11:AG$11,"Balance")=0, $D$993+SUM($B$8:AJ$8)-SUMIFS($C248:AF248,$C$11:AF$11,"Payment"),
AJ$8))</f>
        <v>0</v>
      </c>
      <c r="AJ248" s="66">
        <f t="shared" si="47"/>
        <v>0</v>
      </c>
      <c r="AK248" s="67"/>
    </row>
    <row r="249" spans="1:37" s="49" customFormat="1" ht="15.6">
      <c r="A249" s="65">
        <v>238</v>
      </c>
      <c r="B249" s="66">
        <f>IF(OR(AND((C248-$D$993-SUM($C$8:C$8))&lt;=0),C$8&gt;=C248),C248, C$8+$D$993)</f>
        <v>0</v>
      </c>
      <c r="C249" s="66">
        <f t="shared" si="36"/>
        <v>0</v>
      </c>
      <c r="D249" s="67"/>
      <c r="E249" s="66">
        <f>IF(OR(AND((F248-$D$993-SUM($C$8:F$8)+SUMIFS(B249:$C249,B$11:$C$11,"Payment"))&lt;=0,SUMIFS($C249:C249,$C$11:C$11,"Balance")=0,C249=0),F$8&gt;=F248),F248,
IF(SUMIFS($C249:C249,$C$11:C$11,"Balance")=0, $D$993+SUM($B$8:F$8)-SUMIFS(B249:$C249,B$11:$C$11,"Payment"),
F$8))</f>
        <v>0</v>
      </c>
      <c r="F249" s="66">
        <f t="shared" si="37"/>
        <v>0</v>
      </c>
      <c r="G249" s="67"/>
      <c r="H249" s="66">
        <f>IF(OR(AND((I248-$D$993-SUM($C$8:I$8)+SUMIFS($C249:E249,$C$11:E$11,"Payment"))&lt;=0,SUMIFS($C249:F249,$C$11:F$11,"Balance")=0,F249=0),I$8&gt;=I248),I248,
IF(SUMIFS($C249:F249,$C$11:F$11,"Balance")=0, $D$993+SUM($B$8:I$8)-SUMIFS($C249:E249,$C$11:E$11,"Payment"),
I$8))</f>
        <v>0</v>
      </c>
      <c r="I249" s="66">
        <f t="shared" si="38"/>
        <v>0</v>
      </c>
      <c r="J249" s="47"/>
      <c r="K249" s="66">
        <f>IF(OR(AND((L248-$D$993-SUM($C$8:L$8)+SUMIFS($C249:H249,$C$11:H$11,"Payment"))&lt;=0,SUMIFS($C249:I249,$C$11:I$11,"Balance")=0,I249=0),L$8&gt;=L248),L248,
IF(SUMIFS($C249:I249,$C$11:I$11,"Balance")=0, $D$993+SUM($B$8:L$8)-SUMIFS($C249:H249,$C$11:H$11,"Payment"),
L$8))</f>
        <v>0</v>
      </c>
      <c r="L249" s="66">
        <f t="shared" si="39"/>
        <v>0</v>
      </c>
      <c r="M249" s="47"/>
      <c r="N249" s="66">
        <f>IF(OR(AND((O248-$D$993-SUM($C$8:O$8)+SUMIFS($C249:K249,$C$11:K$11,"Payment"))&lt;=0,SUMIFS($C249:L249,$C$11:L$11,"Balance")=0,L249=0),O$8&gt;=O248),O248,
IF(SUMIFS($C249:L249,$C$11:L$11,"Balance")=0, $D$993+SUM($B$8:O$8)-SUMIFS($C249:K249,$C$11:K$11,"Payment"),
O$8))</f>
        <v>0</v>
      </c>
      <c r="O249" s="66">
        <f t="shared" si="40"/>
        <v>0</v>
      </c>
      <c r="P249" s="47"/>
      <c r="Q249" s="66">
        <f>IF(OR(AND((R248-$D$993-SUM($C$8:R$8)+SUMIFS($C249:N249,$C$11:N$11,"Payment"))&lt;=0,SUMIFS($C249:O249,$C$11:O$11,"Balance")=0,O249=0),R$8&gt;=R248),R248,
IF(SUMIFS($C249:O249,$C$11:O$11,"Balance")=0, $D$993+SUM($B$8:R$8)-SUMIFS($C249:N249,$C$11:N$11,"Payment"),
R$8))</f>
        <v>0</v>
      </c>
      <c r="R249" s="66">
        <f t="shared" si="41"/>
        <v>0</v>
      </c>
      <c r="S249" s="47"/>
      <c r="T249" s="66">
        <f>IF(OR(AND((U248-$D$993-SUM($C$8:U$8)+SUMIFS($C249:Q249,$C$11:Q$11,"Payment"))&lt;=0,SUMIFS($C249:R249,$C$11:R$11,"Balance")=0,R249=0),U$8&gt;=U248),U248,
IF(SUMIFS($C249:R249,$C$11:R$11,"Balance")=0, $D$993+SUM($B$8:U$8)-SUMIFS($C249:Q249,$C$11:Q$11,"Payment"),
U$8))</f>
        <v>0</v>
      </c>
      <c r="U249" s="66">
        <f t="shared" si="42"/>
        <v>0</v>
      </c>
      <c r="V249" s="47"/>
      <c r="W249" s="66">
        <f>IF(OR(AND((X248-$D$993-SUM($C$8:X$8)+SUMIFS($C249:T249,$C$11:T$11,"Payment"))&lt;=0,SUMIFS($C249:U249,$C$11:U$11,"Balance")=0,U249=0),X$8&gt;=X248),X248,
IF(SUMIFS($C249:U249,$C$11:U$11,"Balance")=0, $D$993+SUM($B$8:X$8)-SUMIFS($C249:T249,$C$11:T$11,"Payment"),
X$8))</f>
        <v>0</v>
      </c>
      <c r="X249" s="66">
        <f t="shared" si="43"/>
        <v>0</v>
      </c>
      <c r="Y249" s="47"/>
      <c r="Z249" s="66">
        <f>IF(OR(AND((AA248-$D$993-SUM($C$8:AA$8)+SUMIFS($C249:W249,$C$11:W$11,"Payment"))&lt;=0,SUMIFS($C249:X249,$C$11:X$11,"Balance")=0,X249=0),AA$8&gt;=AA248),AA248,
IF(SUMIFS($C249:X249,$C$11:X$11,"Balance")=0, $D$993+SUM($B$8:AA$8)-SUMIFS($C249:W249,$C$11:W$11,"Payment"),
AA$8))</f>
        <v>0</v>
      </c>
      <c r="AA249" s="66">
        <f t="shared" si="44"/>
        <v>0</v>
      </c>
      <c r="AB249" s="47"/>
      <c r="AC249" s="66">
        <f>IF(OR(AND((AD248-$D$993-SUM($C$8:AD$8)+SUMIFS($C249:Z249,$C$11:Z$11,"Payment"))&lt;=0,SUMIFS($C249:AA249,$C$11:AA$11,"Balance")=0,AA249=0),AD$8&gt;=AD248),AD248,
IF(SUMIFS($C249:AA249,$C$11:AA$11,"Balance")=0, $D$993+SUM($B$8:AD$8)-SUMIFS($C249:Z249,$C$11:Z$11,"Payment"),
AD$8))</f>
        <v>0</v>
      </c>
      <c r="AD249" s="66">
        <f t="shared" si="45"/>
        <v>0</v>
      </c>
      <c r="AE249" s="47"/>
      <c r="AF249" s="66">
        <f>IF(OR(AND((AG248-$D$993-SUM($C$8:AG$8)+SUMIFS($C249:AC249,$C$11:AC$11,"Payment"))&lt;=0,SUMIFS($C249:AD249,$C$11:AD$11,"Balance")=0,AD249=0),AG$8&gt;=AG248),AG248,
IF(SUMIFS($C249:AD249,$C$11:AD$11,"Balance")=0, $D$993+SUM($B$8:AG$8)-SUMIFS($C249:AC249,$C$11:AC$11,"Payment"),
AG$8))</f>
        <v>0</v>
      </c>
      <c r="AG249" s="66">
        <f t="shared" si="46"/>
        <v>0</v>
      </c>
      <c r="AH249" s="47"/>
      <c r="AI249" s="66">
        <f>IF(OR(AND((AJ248-$D$993-SUM($C$8:AJ$8)+SUMIFS($C249:AF249,$C$11:AF$11,"Payment"))&lt;=0,SUMIFS($C249:AG249,$C$11:AG$11,"Balance")=0,AG249=0),AJ$8&gt;=AJ248),AJ248,
IF(SUMIFS($C249:AG249,$C$11:AG$11,"Balance")=0, $D$993+SUM($B$8:AJ$8)-SUMIFS($C249:AF249,$C$11:AF$11,"Payment"),
AJ$8))</f>
        <v>0</v>
      </c>
      <c r="AJ249" s="66">
        <f t="shared" si="47"/>
        <v>0</v>
      </c>
      <c r="AK249" s="67"/>
    </row>
    <row r="250" spans="1:37" s="49" customFormat="1" ht="15.6">
      <c r="A250" s="65">
        <v>239</v>
      </c>
      <c r="B250" s="66">
        <f>IF(OR(AND((C249-$D$993-SUM($C$8:C$8))&lt;=0),C$8&gt;=C249),C249, C$8+$D$993)</f>
        <v>0</v>
      </c>
      <c r="C250" s="66">
        <f t="shared" si="36"/>
        <v>0</v>
      </c>
      <c r="D250" s="67"/>
      <c r="E250" s="66">
        <f>IF(OR(AND((F249-$D$993-SUM($C$8:F$8)+SUMIFS(B250:$C250,B$11:$C$11,"Payment"))&lt;=0,SUMIFS($C250:C250,$C$11:C$11,"Balance")=0,C250=0),F$8&gt;=F249),F249,
IF(SUMIFS($C250:C250,$C$11:C$11,"Balance")=0, $D$993+SUM($B$8:F$8)-SUMIFS(B250:$C250,B$11:$C$11,"Payment"),
F$8))</f>
        <v>0</v>
      </c>
      <c r="F250" s="66">
        <f t="shared" si="37"/>
        <v>0</v>
      </c>
      <c r="G250" s="67"/>
      <c r="H250" s="66">
        <f>IF(OR(AND((I249-$D$993-SUM($C$8:I$8)+SUMIFS($C250:E250,$C$11:E$11,"Payment"))&lt;=0,SUMIFS($C250:F250,$C$11:F$11,"Balance")=0,F250=0),I$8&gt;=I249),I249,
IF(SUMIFS($C250:F250,$C$11:F$11,"Balance")=0, $D$993+SUM($B$8:I$8)-SUMIFS($C250:E250,$C$11:E$11,"Payment"),
I$8))</f>
        <v>0</v>
      </c>
      <c r="I250" s="66">
        <f t="shared" si="38"/>
        <v>0</v>
      </c>
      <c r="J250" s="47"/>
      <c r="K250" s="66">
        <f>IF(OR(AND((L249-$D$993-SUM($C$8:L$8)+SUMIFS($C250:H250,$C$11:H$11,"Payment"))&lt;=0,SUMIFS($C250:I250,$C$11:I$11,"Balance")=0,I250=0),L$8&gt;=L249),L249,
IF(SUMIFS($C250:I250,$C$11:I$11,"Balance")=0, $D$993+SUM($B$8:L$8)-SUMIFS($C250:H250,$C$11:H$11,"Payment"),
L$8))</f>
        <v>0</v>
      </c>
      <c r="L250" s="66">
        <f t="shared" si="39"/>
        <v>0</v>
      </c>
      <c r="M250" s="47"/>
      <c r="N250" s="66">
        <f>IF(OR(AND((O249-$D$993-SUM($C$8:O$8)+SUMIFS($C250:K250,$C$11:K$11,"Payment"))&lt;=0,SUMIFS($C250:L250,$C$11:L$11,"Balance")=0,L250=0),O$8&gt;=O249),O249,
IF(SUMIFS($C250:L250,$C$11:L$11,"Balance")=0, $D$993+SUM($B$8:O$8)-SUMIFS($C250:K250,$C$11:K$11,"Payment"),
O$8))</f>
        <v>0</v>
      </c>
      <c r="O250" s="66">
        <f t="shared" si="40"/>
        <v>0</v>
      </c>
      <c r="P250" s="47"/>
      <c r="Q250" s="66">
        <f>IF(OR(AND((R249-$D$993-SUM($C$8:R$8)+SUMIFS($C250:N250,$C$11:N$11,"Payment"))&lt;=0,SUMIFS($C250:O250,$C$11:O$11,"Balance")=0,O250=0),R$8&gt;=R249),R249,
IF(SUMIFS($C250:O250,$C$11:O$11,"Balance")=0, $D$993+SUM($B$8:R$8)-SUMIFS($C250:N250,$C$11:N$11,"Payment"),
R$8))</f>
        <v>0</v>
      </c>
      <c r="R250" s="66">
        <f t="shared" si="41"/>
        <v>0</v>
      </c>
      <c r="S250" s="47"/>
      <c r="T250" s="66">
        <f>IF(OR(AND((U249-$D$993-SUM($C$8:U$8)+SUMIFS($C250:Q250,$C$11:Q$11,"Payment"))&lt;=0,SUMIFS($C250:R250,$C$11:R$11,"Balance")=0,R250=0),U$8&gt;=U249),U249,
IF(SUMIFS($C250:R250,$C$11:R$11,"Balance")=0, $D$993+SUM($B$8:U$8)-SUMIFS($C250:Q250,$C$11:Q$11,"Payment"),
U$8))</f>
        <v>0</v>
      </c>
      <c r="U250" s="66">
        <f t="shared" si="42"/>
        <v>0</v>
      </c>
      <c r="V250" s="47"/>
      <c r="W250" s="66">
        <f>IF(OR(AND((X249-$D$993-SUM($C$8:X$8)+SUMIFS($C250:T250,$C$11:T$11,"Payment"))&lt;=0,SUMIFS($C250:U250,$C$11:U$11,"Balance")=0,U250=0),X$8&gt;=X249),X249,
IF(SUMIFS($C250:U250,$C$11:U$11,"Balance")=0, $D$993+SUM($B$8:X$8)-SUMIFS($C250:T250,$C$11:T$11,"Payment"),
X$8))</f>
        <v>0</v>
      </c>
      <c r="X250" s="66">
        <f t="shared" si="43"/>
        <v>0</v>
      </c>
      <c r="Y250" s="47"/>
      <c r="Z250" s="66">
        <f>IF(OR(AND((AA249-$D$993-SUM($C$8:AA$8)+SUMIFS($C250:W250,$C$11:W$11,"Payment"))&lt;=0,SUMIFS($C250:X250,$C$11:X$11,"Balance")=0,X250=0),AA$8&gt;=AA249),AA249,
IF(SUMIFS($C250:X250,$C$11:X$11,"Balance")=0, $D$993+SUM($B$8:AA$8)-SUMIFS($C250:W250,$C$11:W$11,"Payment"),
AA$8))</f>
        <v>0</v>
      </c>
      <c r="AA250" s="66">
        <f t="shared" si="44"/>
        <v>0</v>
      </c>
      <c r="AB250" s="47"/>
      <c r="AC250" s="66">
        <f>IF(OR(AND((AD249-$D$993-SUM($C$8:AD$8)+SUMIFS($C250:Z250,$C$11:Z$11,"Payment"))&lt;=0,SUMIFS($C250:AA250,$C$11:AA$11,"Balance")=0,AA250=0),AD$8&gt;=AD249),AD249,
IF(SUMIFS($C250:AA250,$C$11:AA$11,"Balance")=0, $D$993+SUM($B$8:AD$8)-SUMIFS($C250:Z250,$C$11:Z$11,"Payment"),
AD$8))</f>
        <v>0</v>
      </c>
      <c r="AD250" s="66">
        <f t="shared" si="45"/>
        <v>0</v>
      </c>
      <c r="AE250" s="47"/>
      <c r="AF250" s="66">
        <f>IF(OR(AND((AG249-$D$993-SUM($C$8:AG$8)+SUMIFS($C250:AC250,$C$11:AC$11,"Payment"))&lt;=0,SUMIFS($C250:AD250,$C$11:AD$11,"Balance")=0,AD250=0),AG$8&gt;=AG249),AG249,
IF(SUMIFS($C250:AD250,$C$11:AD$11,"Balance")=0, $D$993+SUM($B$8:AG$8)-SUMIFS($C250:AC250,$C$11:AC$11,"Payment"),
AG$8))</f>
        <v>0</v>
      </c>
      <c r="AG250" s="66">
        <f t="shared" si="46"/>
        <v>0</v>
      </c>
      <c r="AH250" s="47"/>
      <c r="AI250" s="66">
        <f>IF(OR(AND((AJ249-$D$993-SUM($C$8:AJ$8)+SUMIFS($C250:AF250,$C$11:AF$11,"Payment"))&lt;=0,SUMIFS($C250:AG250,$C$11:AG$11,"Balance")=0,AG250=0),AJ$8&gt;=AJ249),AJ249,
IF(SUMIFS($C250:AG250,$C$11:AG$11,"Balance")=0, $D$993+SUM($B$8:AJ$8)-SUMIFS($C250:AF250,$C$11:AF$11,"Payment"),
AJ$8))</f>
        <v>0</v>
      </c>
      <c r="AJ250" s="66">
        <f t="shared" si="47"/>
        <v>0</v>
      </c>
      <c r="AK250" s="67"/>
    </row>
    <row r="251" spans="1:37" s="49" customFormat="1" ht="15.6">
      <c r="A251" s="65">
        <v>240</v>
      </c>
      <c r="B251" s="66">
        <f>IF(OR(AND((C250-$D$993-SUM($C$8:C$8))&lt;=0),C$8&gt;=C250),C250, C$8+$D$993)</f>
        <v>0</v>
      </c>
      <c r="C251" s="66">
        <f t="shared" si="36"/>
        <v>0</v>
      </c>
      <c r="D251" s="67"/>
      <c r="E251" s="66">
        <f>IF(OR(AND((F250-$D$993-SUM($C$8:F$8)+SUMIFS(B251:$C251,B$11:$C$11,"Payment"))&lt;=0,SUMIFS($C251:C251,$C$11:C$11,"Balance")=0,C251=0),F$8&gt;=F250),F250,
IF(SUMIFS($C251:C251,$C$11:C$11,"Balance")=0, $D$993+SUM($B$8:F$8)-SUMIFS(B251:$C251,B$11:$C$11,"Payment"),
F$8))</f>
        <v>0</v>
      </c>
      <c r="F251" s="66">
        <f t="shared" si="37"/>
        <v>0</v>
      </c>
      <c r="G251" s="67"/>
      <c r="H251" s="66">
        <f>IF(OR(AND((I250-$D$993-SUM($C$8:I$8)+SUMIFS($C251:E251,$C$11:E$11,"Payment"))&lt;=0,SUMIFS($C251:F251,$C$11:F$11,"Balance")=0,F251=0),I$8&gt;=I250),I250,
IF(SUMIFS($C251:F251,$C$11:F$11,"Balance")=0, $D$993+SUM($B$8:I$8)-SUMIFS($C251:E251,$C$11:E$11,"Payment"),
I$8))</f>
        <v>0</v>
      </c>
      <c r="I251" s="66">
        <f t="shared" si="38"/>
        <v>0</v>
      </c>
      <c r="J251" s="47"/>
      <c r="K251" s="66">
        <f>IF(OR(AND((L250-$D$993-SUM($C$8:L$8)+SUMIFS($C251:H251,$C$11:H$11,"Payment"))&lt;=0,SUMIFS($C251:I251,$C$11:I$11,"Balance")=0,I251=0),L$8&gt;=L250),L250,
IF(SUMIFS($C251:I251,$C$11:I$11,"Balance")=0, $D$993+SUM($B$8:L$8)-SUMIFS($C251:H251,$C$11:H$11,"Payment"),
L$8))</f>
        <v>0</v>
      </c>
      <c r="L251" s="66">
        <f t="shared" si="39"/>
        <v>0</v>
      </c>
      <c r="M251" s="47"/>
      <c r="N251" s="66">
        <f>IF(OR(AND((O250-$D$993-SUM($C$8:O$8)+SUMIFS($C251:K251,$C$11:K$11,"Payment"))&lt;=0,SUMIFS($C251:L251,$C$11:L$11,"Balance")=0,L251=0),O$8&gt;=O250),O250,
IF(SUMIFS($C251:L251,$C$11:L$11,"Balance")=0, $D$993+SUM($B$8:O$8)-SUMIFS($C251:K251,$C$11:K$11,"Payment"),
O$8))</f>
        <v>0</v>
      </c>
      <c r="O251" s="66">
        <f t="shared" si="40"/>
        <v>0</v>
      </c>
      <c r="P251" s="47"/>
      <c r="Q251" s="66">
        <f>IF(OR(AND((R250-$D$993-SUM($C$8:R$8)+SUMIFS($C251:N251,$C$11:N$11,"Payment"))&lt;=0,SUMIFS($C251:O251,$C$11:O$11,"Balance")=0,O251=0),R$8&gt;=R250),R250,
IF(SUMIFS($C251:O251,$C$11:O$11,"Balance")=0, $D$993+SUM($B$8:R$8)-SUMIFS($C251:N251,$C$11:N$11,"Payment"),
R$8))</f>
        <v>0</v>
      </c>
      <c r="R251" s="66">
        <f t="shared" si="41"/>
        <v>0</v>
      </c>
      <c r="S251" s="47"/>
      <c r="T251" s="66">
        <f>IF(OR(AND((U250-$D$993-SUM($C$8:U$8)+SUMIFS($C251:Q251,$C$11:Q$11,"Payment"))&lt;=0,SUMIFS($C251:R251,$C$11:R$11,"Balance")=0,R251=0),U$8&gt;=U250),U250,
IF(SUMIFS($C251:R251,$C$11:R$11,"Balance")=0, $D$993+SUM($B$8:U$8)-SUMIFS($C251:Q251,$C$11:Q$11,"Payment"),
U$8))</f>
        <v>0</v>
      </c>
      <c r="U251" s="66">
        <f t="shared" si="42"/>
        <v>0</v>
      </c>
      <c r="V251" s="47"/>
      <c r="W251" s="66">
        <f>IF(OR(AND((X250-$D$993-SUM($C$8:X$8)+SUMIFS($C251:T251,$C$11:T$11,"Payment"))&lt;=0,SUMIFS($C251:U251,$C$11:U$11,"Balance")=0,U251=0),X$8&gt;=X250),X250,
IF(SUMIFS($C251:U251,$C$11:U$11,"Balance")=0, $D$993+SUM($B$8:X$8)-SUMIFS($C251:T251,$C$11:T$11,"Payment"),
X$8))</f>
        <v>0</v>
      </c>
      <c r="X251" s="66">
        <f t="shared" si="43"/>
        <v>0</v>
      </c>
      <c r="Y251" s="47"/>
      <c r="Z251" s="66">
        <f>IF(OR(AND((AA250-$D$993-SUM($C$8:AA$8)+SUMIFS($C251:W251,$C$11:W$11,"Payment"))&lt;=0,SUMIFS($C251:X251,$C$11:X$11,"Balance")=0,X251=0),AA$8&gt;=AA250),AA250,
IF(SUMIFS($C251:X251,$C$11:X$11,"Balance")=0, $D$993+SUM($B$8:AA$8)-SUMIFS($C251:W251,$C$11:W$11,"Payment"),
AA$8))</f>
        <v>0</v>
      </c>
      <c r="AA251" s="66">
        <f t="shared" si="44"/>
        <v>0</v>
      </c>
      <c r="AB251" s="47"/>
      <c r="AC251" s="66">
        <f>IF(OR(AND((AD250-$D$993-SUM($C$8:AD$8)+SUMIFS($C251:Z251,$C$11:Z$11,"Payment"))&lt;=0,SUMIFS($C251:AA251,$C$11:AA$11,"Balance")=0,AA251=0),AD$8&gt;=AD250),AD250,
IF(SUMIFS($C251:AA251,$C$11:AA$11,"Balance")=0, $D$993+SUM($B$8:AD$8)-SUMIFS($C251:Z251,$C$11:Z$11,"Payment"),
AD$8))</f>
        <v>0</v>
      </c>
      <c r="AD251" s="66">
        <f t="shared" si="45"/>
        <v>0</v>
      </c>
      <c r="AE251" s="47"/>
      <c r="AF251" s="66">
        <f>IF(OR(AND((AG250-$D$993-SUM($C$8:AG$8)+SUMIFS($C251:AC251,$C$11:AC$11,"Payment"))&lt;=0,SUMIFS($C251:AD251,$C$11:AD$11,"Balance")=0,AD251=0),AG$8&gt;=AG250),AG250,
IF(SUMIFS($C251:AD251,$C$11:AD$11,"Balance")=0, $D$993+SUM($B$8:AG$8)-SUMIFS($C251:AC251,$C$11:AC$11,"Payment"),
AG$8))</f>
        <v>0</v>
      </c>
      <c r="AG251" s="66">
        <f t="shared" si="46"/>
        <v>0</v>
      </c>
      <c r="AH251" s="47"/>
      <c r="AI251" s="66">
        <f>IF(OR(AND((AJ250-$D$993-SUM($C$8:AJ$8)+SUMIFS($C251:AF251,$C$11:AF$11,"Payment"))&lt;=0,SUMIFS($C251:AG251,$C$11:AG$11,"Balance")=0,AG251=0),AJ$8&gt;=AJ250),AJ250,
IF(SUMIFS($C251:AG251,$C$11:AG$11,"Balance")=0, $D$993+SUM($B$8:AJ$8)-SUMIFS($C251:AF251,$C$11:AF$11,"Payment"),
AJ$8))</f>
        <v>0</v>
      </c>
      <c r="AJ251" s="66">
        <f t="shared" si="47"/>
        <v>0</v>
      </c>
      <c r="AK251" s="67"/>
    </row>
    <row r="252" spans="1:37" s="49" customFormat="1" ht="15.6">
      <c r="A252" s="65">
        <v>241</v>
      </c>
      <c r="B252" s="66">
        <f>IF(OR(AND((C251-$D$993-SUM($C$8:C$8))&lt;=0),C$8&gt;=C251),C251, C$8+$D$993)</f>
        <v>0</v>
      </c>
      <c r="C252" s="66">
        <f t="shared" si="36"/>
        <v>0</v>
      </c>
      <c r="D252" s="67"/>
      <c r="E252" s="66">
        <f>IF(OR(AND((F251-$D$993-SUM($C$8:F$8)+SUMIFS(B252:$C252,B$11:$C$11,"Payment"))&lt;=0,SUMIFS($C252:C252,$C$11:C$11,"Balance")=0,C252=0),F$8&gt;=F251),F251,
IF(SUMIFS($C252:C252,$C$11:C$11,"Balance")=0, $D$993+SUM($B$8:F$8)-SUMIFS(B252:$C252,B$11:$C$11,"Payment"),
F$8))</f>
        <v>0</v>
      </c>
      <c r="F252" s="66">
        <f t="shared" si="37"/>
        <v>0</v>
      </c>
      <c r="G252" s="67"/>
      <c r="H252" s="66">
        <f>IF(OR(AND((I251-$D$993-SUM($C$8:I$8)+SUMIFS($C252:E252,$C$11:E$11,"Payment"))&lt;=0,SUMIFS($C252:F252,$C$11:F$11,"Balance")=0,F252=0),I$8&gt;=I251),I251,
IF(SUMIFS($C252:F252,$C$11:F$11,"Balance")=0, $D$993+SUM($B$8:I$8)-SUMIFS($C252:E252,$C$11:E$11,"Payment"),
I$8))</f>
        <v>0</v>
      </c>
      <c r="I252" s="66">
        <f t="shared" si="38"/>
        <v>0</v>
      </c>
      <c r="J252" s="47"/>
      <c r="K252" s="66">
        <f>IF(OR(AND((L251-$D$993-SUM($C$8:L$8)+SUMIFS($C252:H252,$C$11:H$11,"Payment"))&lt;=0,SUMIFS($C252:I252,$C$11:I$11,"Balance")=0,I252=0),L$8&gt;=L251),L251,
IF(SUMIFS($C252:I252,$C$11:I$11,"Balance")=0, $D$993+SUM($B$8:L$8)-SUMIFS($C252:H252,$C$11:H$11,"Payment"),
L$8))</f>
        <v>0</v>
      </c>
      <c r="L252" s="66">
        <f t="shared" si="39"/>
        <v>0</v>
      </c>
      <c r="M252" s="47"/>
      <c r="N252" s="66">
        <f>IF(OR(AND((O251-$D$993-SUM($C$8:O$8)+SUMIFS($C252:K252,$C$11:K$11,"Payment"))&lt;=0,SUMIFS($C252:L252,$C$11:L$11,"Balance")=0,L252=0),O$8&gt;=O251),O251,
IF(SUMIFS($C252:L252,$C$11:L$11,"Balance")=0, $D$993+SUM($B$8:O$8)-SUMIFS($C252:K252,$C$11:K$11,"Payment"),
O$8))</f>
        <v>0</v>
      </c>
      <c r="O252" s="66">
        <f t="shared" si="40"/>
        <v>0</v>
      </c>
      <c r="P252" s="47"/>
      <c r="Q252" s="66">
        <f>IF(OR(AND((R251-$D$993-SUM($C$8:R$8)+SUMIFS($C252:N252,$C$11:N$11,"Payment"))&lt;=0,SUMIFS($C252:O252,$C$11:O$11,"Balance")=0,O252=0),R$8&gt;=R251),R251,
IF(SUMIFS($C252:O252,$C$11:O$11,"Balance")=0, $D$993+SUM($B$8:R$8)-SUMIFS($C252:N252,$C$11:N$11,"Payment"),
R$8))</f>
        <v>0</v>
      </c>
      <c r="R252" s="66">
        <f t="shared" si="41"/>
        <v>0</v>
      </c>
      <c r="S252" s="47"/>
      <c r="T252" s="66">
        <f>IF(OR(AND((U251-$D$993-SUM($C$8:U$8)+SUMIFS($C252:Q252,$C$11:Q$11,"Payment"))&lt;=0,SUMIFS($C252:R252,$C$11:R$11,"Balance")=0,R252=0),U$8&gt;=U251),U251,
IF(SUMIFS($C252:R252,$C$11:R$11,"Balance")=0, $D$993+SUM($B$8:U$8)-SUMIFS($C252:Q252,$C$11:Q$11,"Payment"),
U$8))</f>
        <v>0</v>
      </c>
      <c r="U252" s="66">
        <f t="shared" si="42"/>
        <v>0</v>
      </c>
      <c r="V252" s="47"/>
      <c r="W252" s="66">
        <f>IF(OR(AND((X251-$D$993-SUM($C$8:X$8)+SUMIFS($C252:T252,$C$11:T$11,"Payment"))&lt;=0,SUMIFS($C252:U252,$C$11:U$11,"Balance")=0,U252=0),X$8&gt;=X251),X251,
IF(SUMIFS($C252:U252,$C$11:U$11,"Balance")=0, $D$993+SUM($B$8:X$8)-SUMIFS($C252:T252,$C$11:T$11,"Payment"),
X$8))</f>
        <v>0</v>
      </c>
      <c r="X252" s="66">
        <f t="shared" si="43"/>
        <v>0</v>
      </c>
      <c r="Y252" s="47"/>
      <c r="Z252" s="66">
        <f>IF(OR(AND((AA251-$D$993-SUM($C$8:AA$8)+SUMIFS($C252:W252,$C$11:W$11,"Payment"))&lt;=0,SUMIFS($C252:X252,$C$11:X$11,"Balance")=0,X252=0),AA$8&gt;=AA251),AA251,
IF(SUMIFS($C252:X252,$C$11:X$11,"Balance")=0, $D$993+SUM($B$8:AA$8)-SUMIFS($C252:W252,$C$11:W$11,"Payment"),
AA$8))</f>
        <v>0</v>
      </c>
      <c r="AA252" s="66">
        <f t="shared" si="44"/>
        <v>0</v>
      </c>
      <c r="AB252" s="47"/>
      <c r="AC252" s="66">
        <f>IF(OR(AND((AD251-$D$993-SUM($C$8:AD$8)+SUMIFS($C252:Z252,$C$11:Z$11,"Payment"))&lt;=0,SUMIFS($C252:AA252,$C$11:AA$11,"Balance")=0,AA252=0),AD$8&gt;=AD251),AD251,
IF(SUMIFS($C252:AA252,$C$11:AA$11,"Balance")=0, $D$993+SUM($B$8:AD$8)-SUMIFS($C252:Z252,$C$11:Z$11,"Payment"),
AD$8))</f>
        <v>0</v>
      </c>
      <c r="AD252" s="66">
        <f t="shared" si="45"/>
        <v>0</v>
      </c>
      <c r="AE252" s="47"/>
      <c r="AF252" s="66">
        <f>IF(OR(AND((AG251-$D$993-SUM($C$8:AG$8)+SUMIFS($C252:AC252,$C$11:AC$11,"Payment"))&lt;=0,SUMIFS($C252:AD252,$C$11:AD$11,"Balance")=0,AD252=0),AG$8&gt;=AG251),AG251,
IF(SUMIFS($C252:AD252,$C$11:AD$11,"Balance")=0, $D$993+SUM($B$8:AG$8)-SUMIFS($C252:AC252,$C$11:AC$11,"Payment"),
AG$8))</f>
        <v>0</v>
      </c>
      <c r="AG252" s="66">
        <f t="shared" si="46"/>
        <v>0</v>
      </c>
      <c r="AH252" s="47"/>
      <c r="AI252" s="66">
        <f>IF(OR(AND((AJ251-$D$993-SUM($C$8:AJ$8)+SUMIFS($C252:AF252,$C$11:AF$11,"Payment"))&lt;=0,SUMIFS($C252:AG252,$C$11:AG$11,"Balance")=0,AG252=0),AJ$8&gt;=AJ251),AJ251,
IF(SUMIFS($C252:AG252,$C$11:AG$11,"Balance")=0, $D$993+SUM($B$8:AJ$8)-SUMIFS($C252:AF252,$C$11:AF$11,"Payment"),
AJ$8))</f>
        <v>0</v>
      </c>
      <c r="AJ252" s="66">
        <f t="shared" si="47"/>
        <v>0</v>
      </c>
      <c r="AK252" s="67"/>
    </row>
    <row r="253" spans="1:37" s="49" customFormat="1" ht="15.6">
      <c r="A253" s="65">
        <v>242</v>
      </c>
      <c r="B253" s="66">
        <f>IF(OR(AND((C252-$D$993-SUM($C$8:C$8))&lt;=0),C$8&gt;=C252),C252, C$8+$D$993)</f>
        <v>0</v>
      </c>
      <c r="C253" s="66">
        <f t="shared" si="36"/>
        <v>0</v>
      </c>
      <c r="D253" s="67"/>
      <c r="E253" s="66">
        <f>IF(OR(AND((F252-$D$993-SUM($C$8:F$8)+SUMIFS(B253:$C253,B$11:$C$11,"Payment"))&lt;=0,SUMIFS($C253:C253,$C$11:C$11,"Balance")=0,C253=0),F$8&gt;=F252),F252,
IF(SUMIFS($C253:C253,$C$11:C$11,"Balance")=0, $D$993+SUM($B$8:F$8)-SUMIFS(B253:$C253,B$11:$C$11,"Payment"),
F$8))</f>
        <v>0</v>
      </c>
      <c r="F253" s="66">
        <f t="shared" si="37"/>
        <v>0</v>
      </c>
      <c r="G253" s="67"/>
      <c r="H253" s="66">
        <f>IF(OR(AND((I252-$D$993-SUM($C$8:I$8)+SUMIFS($C253:E253,$C$11:E$11,"Payment"))&lt;=0,SUMIFS($C253:F253,$C$11:F$11,"Balance")=0,F253=0),I$8&gt;=I252),I252,
IF(SUMIFS($C253:F253,$C$11:F$11,"Balance")=0, $D$993+SUM($B$8:I$8)-SUMIFS($C253:E253,$C$11:E$11,"Payment"),
I$8))</f>
        <v>0</v>
      </c>
      <c r="I253" s="66">
        <f t="shared" si="38"/>
        <v>0</v>
      </c>
      <c r="J253" s="47"/>
      <c r="K253" s="66">
        <f>IF(OR(AND((L252-$D$993-SUM($C$8:L$8)+SUMIFS($C253:H253,$C$11:H$11,"Payment"))&lt;=0,SUMIFS($C253:I253,$C$11:I$11,"Balance")=0,I253=0),L$8&gt;=L252),L252,
IF(SUMIFS($C253:I253,$C$11:I$11,"Balance")=0, $D$993+SUM($B$8:L$8)-SUMIFS($C253:H253,$C$11:H$11,"Payment"),
L$8))</f>
        <v>0</v>
      </c>
      <c r="L253" s="66">
        <f t="shared" si="39"/>
        <v>0</v>
      </c>
      <c r="M253" s="47"/>
      <c r="N253" s="66">
        <f>IF(OR(AND((O252-$D$993-SUM($C$8:O$8)+SUMIFS($C253:K253,$C$11:K$11,"Payment"))&lt;=0,SUMIFS($C253:L253,$C$11:L$11,"Balance")=0,L253=0),O$8&gt;=O252),O252,
IF(SUMIFS($C253:L253,$C$11:L$11,"Balance")=0, $D$993+SUM($B$8:O$8)-SUMIFS($C253:K253,$C$11:K$11,"Payment"),
O$8))</f>
        <v>0</v>
      </c>
      <c r="O253" s="66">
        <f t="shared" si="40"/>
        <v>0</v>
      </c>
      <c r="P253" s="47"/>
      <c r="Q253" s="66">
        <f>IF(OR(AND((R252-$D$993-SUM($C$8:R$8)+SUMIFS($C253:N253,$C$11:N$11,"Payment"))&lt;=0,SUMIFS($C253:O253,$C$11:O$11,"Balance")=0,O253=0),R$8&gt;=R252),R252,
IF(SUMIFS($C253:O253,$C$11:O$11,"Balance")=0, $D$993+SUM($B$8:R$8)-SUMIFS($C253:N253,$C$11:N$11,"Payment"),
R$8))</f>
        <v>0</v>
      </c>
      <c r="R253" s="66">
        <f t="shared" si="41"/>
        <v>0</v>
      </c>
      <c r="S253" s="47"/>
      <c r="T253" s="66">
        <f>IF(OR(AND((U252-$D$993-SUM($C$8:U$8)+SUMIFS($C253:Q253,$C$11:Q$11,"Payment"))&lt;=0,SUMIFS($C253:R253,$C$11:R$11,"Balance")=0,R253=0),U$8&gt;=U252),U252,
IF(SUMIFS($C253:R253,$C$11:R$11,"Balance")=0, $D$993+SUM($B$8:U$8)-SUMIFS($C253:Q253,$C$11:Q$11,"Payment"),
U$8))</f>
        <v>0</v>
      </c>
      <c r="U253" s="66">
        <f t="shared" si="42"/>
        <v>0</v>
      </c>
      <c r="V253" s="47"/>
      <c r="W253" s="66">
        <f>IF(OR(AND((X252-$D$993-SUM($C$8:X$8)+SUMIFS($C253:T253,$C$11:T$11,"Payment"))&lt;=0,SUMIFS($C253:U253,$C$11:U$11,"Balance")=0,U253=0),X$8&gt;=X252),X252,
IF(SUMIFS($C253:U253,$C$11:U$11,"Balance")=0, $D$993+SUM($B$8:X$8)-SUMIFS($C253:T253,$C$11:T$11,"Payment"),
X$8))</f>
        <v>0</v>
      </c>
      <c r="X253" s="66">
        <f t="shared" si="43"/>
        <v>0</v>
      </c>
      <c r="Y253" s="47"/>
      <c r="Z253" s="66">
        <f>IF(OR(AND((AA252-$D$993-SUM($C$8:AA$8)+SUMIFS($C253:W253,$C$11:W$11,"Payment"))&lt;=0,SUMIFS($C253:X253,$C$11:X$11,"Balance")=0,X253=0),AA$8&gt;=AA252),AA252,
IF(SUMIFS($C253:X253,$C$11:X$11,"Balance")=0, $D$993+SUM($B$8:AA$8)-SUMIFS($C253:W253,$C$11:W$11,"Payment"),
AA$8))</f>
        <v>0</v>
      </c>
      <c r="AA253" s="66">
        <f t="shared" si="44"/>
        <v>0</v>
      </c>
      <c r="AB253" s="47"/>
      <c r="AC253" s="66">
        <f>IF(OR(AND((AD252-$D$993-SUM($C$8:AD$8)+SUMIFS($C253:Z253,$C$11:Z$11,"Payment"))&lt;=0,SUMIFS($C253:AA253,$C$11:AA$11,"Balance")=0,AA253=0),AD$8&gt;=AD252),AD252,
IF(SUMIFS($C253:AA253,$C$11:AA$11,"Balance")=0, $D$993+SUM($B$8:AD$8)-SUMIFS($C253:Z253,$C$11:Z$11,"Payment"),
AD$8))</f>
        <v>0</v>
      </c>
      <c r="AD253" s="66">
        <f t="shared" si="45"/>
        <v>0</v>
      </c>
      <c r="AE253" s="47"/>
      <c r="AF253" s="66">
        <f>IF(OR(AND((AG252-$D$993-SUM($C$8:AG$8)+SUMIFS($C253:AC253,$C$11:AC$11,"Payment"))&lt;=0,SUMIFS($C253:AD253,$C$11:AD$11,"Balance")=0,AD253=0),AG$8&gt;=AG252),AG252,
IF(SUMIFS($C253:AD253,$C$11:AD$11,"Balance")=0, $D$993+SUM($B$8:AG$8)-SUMIFS($C253:AC253,$C$11:AC$11,"Payment"),
AG$8))</f>
        <v>0</v>
      </c>
      <c r="AG253" s="66">
        <f t="shared" si="46"/>
        <v>0</v>
      </c>
      <c r="AH253" s="47"/>
      <c r="AI253" s="66">
        <f>IF(OR(AND((AJ252-$D$993-SUM($C$8:AJ$8)+SUMIFS($C253:AF253,$C$11:AF$11,"Payment"))&lt;=0,SUMIFS($C253:AG253,$C$11:AG$11,"Balance")=0,AG253=0),AJ$8&gt;=AJ252),AJ252,
IF(SUMIFS($C253:AG253,$C$11:AG$11,"Balance")=0, $D$993+SUM($B$8:AJ$8)-SUMIFS($C253:AF253,$C$11:AF$11,"Payment"),
AJ$8))</f>
        <v>0</v>
      </c>
      <c r="AJ253" s="66">
        <f t="shared" si="47"/>
        <v>0</v>
      </c>
      <c r="AK253" s="67"/>
    </row>
    <row r="254" spans="1:37" s="49" customFormat="1" ht="15.6">
      <c r="A254" s="65">
        <v>243</v>
      </c>
      <c r="B254" s="66">
        <f>IF(OR(AND((C253-$D$993-SUM($C$8:C$8))&lt;=0),C$8&gt;=C253),C253, C$8+$D$993)</f>
        <v>0</v>
      </c>
      <c r="C254" s="66">
        <f t="shared" si="36"/>
        <v>0</v>
      </c>
      <c r="D254" s="67"/>
      <c r="E254" s="66">
        <f>IF(OR(AND((F253-$D$993-SUM($C$8:F$8)+SUMIFS(B254:$C254,B$11:$C$11,"Payment"))&lt;=0,SUMIFS($C254:C254,$C$11:C$11,"Balance")=0,C254=0),F$8&gt;=F253),F253,
IF(SUMIFS($C254:C254,$C$11:C$11,"Balance")=0, $D$993+SUM($B$8:F$8)-SUMIFS(B254:$C254,B$11:$C$11,"Payment"),
F$8))</f>
        <v>0</v>
      </c>
      <c r="F254" s="66">
        <f t="shared" si="37"/>
        <v>0</v>
      </c>
      <c r="G254" s="67"/>
      <c r="H254" s="66">
        <f>IF(OR(AND((I253-$D$993-SUM($C$8:I$8)+SUMIFS($C254:E254,$C$11:E$11,"Payment"))&lt;=0,SUMIFS($C254:F254,$C$11:F$11,"Balance")=0,F254=0),I$8&gt;=I253),I253,
IF(SUMIFS($C254:F254,$C$11:F$11,"Balance")=0, $D$993+SUM($B$8:I$8)-SUMIFS($C254:E254,$C$11:E$11,"Payment"),
I$8))</f>
        <v>0</v>
      </c>
      <c r="I254" s="66">
        <f t="shared" si="38"/>
        <v>0</v>
      </c>
      <c r="J254" s="47"/>
      <c r="K254" s="66">
        <f>IF(OR(AND((L253-$D$993-SUM($C$8:L$8)+SUMIFS($C254:H254,$C$11:H$11,"Payment"))&lt;=0,SUMIFS($C254:I254,$C$11:I$11,"Balance")=0,I254=0),L$8&gt;=L253),L253,
IF(SUMIFS($C254:I254,$C$11:I$11,"Balance")=0, $D$993+SUM($B$8:L$8)-SUMIFS($C254:H254,$C$11:H$11,"Payment"),
L$8))</f>
        <v>0</v>
      </c>
      <c r="L254" s="66">
        <f t="shared" si="39"/>
        <v>0</v>
      </c>
      <c r="M254" s="47"/>
      <c r="N254" s="66">
        <f>IF(OR(AND((O253-$D$993-SUM($C$8:O$8)+SUMIFS($C254:K254,$C$11:K$11,"Payment"))&lt;=0,SUMIFS($C254:L254,$C$11:L$11,"Balance")=0,L254=0),O$8&gt;=O253),O253,
IF(SUMIFS($C254:L254,$C$11:L$11,"Balance")=0, $D$993+SUM($B$8:O$8)-SUMIFS($C254:K254,$C$11:K$11,"Payment"),
O$8))</f>
        <v>0</v>
      </c>
      <c r="O254" s="66">
        <f t="shared" si="40"/>
        <v>0</v>
      </c>
      <c r="P254" s="47"/>
      <c r="Q254" s="66">
        <f>IF(OR(AND((R253-$D$993-SUM($C$8:R$8)+SUMIFS($C254:N254,$C$11:N$11,"Payment"))&lt;=0,SUMIFS($C254:O254,$C$11:O$11,"Balance")=0,O254=0),R$8&gt;=R253),R253,
IF(SUMIFS($C254:O254,$C$11:O$11,"Balance")=0, $D$993+SUM($B$8:R$8)-SUMIFS($C254:N254,$C$11:N$11,"Payment"),
R$8))</f>
        <v>0</v>
      </c>
      <c r="R254" s="66">
        <f t="shared" si="41"/>
        <v>0</v>
      </c>
      <c r="S254" s="47"/>
      <c r="T254" s="66">
        <f>IF(OR(AND((U253-$D$993-SUM($C$8:U$8)+SUMIFS($C254:Q254,$C$11:Q$11,"Payment"))&lt;=0,SUMIFS($C254:R254,$C$11:R$11,"Balance")=0,R254=0),U$8&gt;=U253),U253,
IF(SUMIFS($C254:R254,$C$11:R$11,"Balance")=0, $D$993+SUM($B$8:U$8)-SUMIFS($C254:Q254,$C$11:Q$11,"Payment"),
U$8))</f>
        <v>0</v>
      </c>
      <c r="U254" s="66">
        <f t="shared" si="42"/>
        <v>0</v>
      </c>
      <c r="V254" s="47"/>
      <c r="W254" s="66">
        <f>IF(OR(AND((X253-$D$993-SUM($C$8:X$8)+SUMIFS($C254:T254,$C$11:T$11,"Payment"))&lt;=0,SUMIFS($C254:U254,$C$11:U$11,"Balance")=0,U254=0),X$8&gt;=X253),X253,
IF(SUMIFS($C254:U254,$C$11:U$11,"Balance")=0, $D$993+SUM($B$8:X$8)-SUMIFS($C254:T254,$C$11:T$11,"Payment"),
X$8))</f>
        <v>0</v>
      </c>
      <c r="X254" s="66">
        <f t="shared" si="43"/>
        <v>0</v>
      </c>
      <c r="Y254" s="47"/>
      <c r="Z254" s="66">
        <f>IF(OR(AND((AA253-$D$993-SUM($C$8:AA$8)+SUMIFS($C254:W254,$C$11:W$11,"Payment"))&lt;=0,SUMIFS($C254:X254,$C$11:X$11,"Balance")=0,X254=0),AA$8&gt;=AA253),AA253,
IF(SUMIFS($C254:X254,$C$11:X$11,"Balance")=0, $D$993+SUM($B$8:AA$8)-SUMIFS($C254:W254,$C$11:W$11,"Payment"),
AA$8))</f>
        <v>0</v>
      </c>
      <c r="AA254" s="66">
        <f t="shared" si="44"/>
        <v>0</v>
      </c>
      <c r="AB254" s="47"/>
      <c r="AC254" s="66">
        <f>IF(OR(AND((AD253-$D$993-SUM($C$8:AD$8)+SUMIFS($C254:Z254,$C$11:Z$11,"Payment"))&lt;=0,SUMIFS($C254:AA254,$C$11:AA$11,"Balance")=0,AA254=0),AD$8&gt;=AD253),AD253,
IF(SUMIFS($C254:AA254,$C$11:AA$11,"Balance")=0, $D$993+SUM($B$8:AD$8)-SUMIFS($C254:Z254,$C$11:Z$11,"Payment"),
AD$8))</f>
        <v>0</v>
      </c>
      <c r="AD254" s="66">
        <f t="shared" si="45"/>
        <v>0</v>
      </c>
      <c r="AE254" s="47"/>
      <c r="AF254" s="66">
        <f>IF(OR(AND((AG253-$D$993-SUM($C$8:AG$8)+SUMIFS($C254:AC254,$C$11:AC$11,"Payment"))&lt;=0,SUMIFS($C254:AD254,$C$11:AD$11,"Balance")=0,AD254=0),AG$8&gt;=AG253),AG253,
IF(SUMIFS($C254:AD254,$C$11:AD$11,"Balance")=0, $D$993+SUM($B$8:AG$8)-SUMIFS($C254:AC254,$C$11:AC$11,"Payment"),
AG$8))</f>
        <v>0</v>
      </c>
      <c r="AG254" s="66">
        <f t="shared" si="46"/>
        <v>0</v>
      </c>
      <c r="AH254" s="47"/>
      <c r="AI254" s="66">
        <f>IF(OR(AND((AJ253-$D$993-SUM($C$8:AJ$8)+SUMIFS($C254:AF254,$C$11:AF$11,"Payment"))&lt;=0,SUMIFS($C254:AG254,$C$11:AG$11,"Balance")=0,AG254=0),AJ$8&gt;=AJ253),AJ253,
IF(SUMIFS($C254:AG254,$C$11:AG$11,"Balance")=0, $D$993+SUM($B$8:AJ$8)-SUMIFS($C254:AF254,$C$11:AF$11,"Payment"),
AJ$8))</f>
        <v>0</v>
      </c>
      <c r="AJ254" s="66">
        <f t="shared" si="47"/>
        <v>0</v>
      </c>
      <c r="AK254" s="67"/>
    </row>
    <row r="255" spans="1:37" s="49" customFormat="1" ht="15.6">
      <c r="A255" s="65">
        <v>244</v>
      </c>
      <c r="B255" s="66">
        <f>IF(OR(AND((C254-$D$993-SUM($C$8:C$8))&lt;=0),C$8&gt;=C254),C254, C$8+$D$993)</f>
        <v>0</v>
      </c>
      <c r="C255" s="66">
        <f t="shared" si="36"/>
        <v>0</v>
      </c>
      <c r="D255" s="67"/>
      <c r="E255" s="66">
        <f>IF(OR(AND((F254-$D$993-SUM($C$8:F$8)+SUMIFS(B255:$C255,B$11:$C$11,"Payment"))&lt;=0,SUMIFS($C255:C255,$C$11:C$11,"Balance")=0,C255=0),F$8&gt;=F254),F254,
IF(SUMIFS($C255:C255,$C$11:C$11,"Balance")=0, $D$993+SUM($B$8:F$8)-SUMIFS(B255:$C255,B$11:$C$11,"Payment"),
F$8))</f>
        <v>0</v>
      </c>
      <c r="F255" s="66">
        <f t="shared" si="37"/>
        <v>0</v>
      </c>
      <c r="G255" s="67"/>
      <c r="H255" s="66">
        <f>IF(OR(AND((I254-$D$993-SUM($C$8:I$8)+SUMIFS($C255:E255,$C$11:E$11,"Payment"))&lt;=0,SUMIFS($C255:F255,$C$11:F$11,"Balance")=0,F255=0),I$8&gt;=I254),I254,
IF(SUMIFS($C255:F255,$C$11:F$11,"Balance")=0, $D$993+SUM($B$8:I$8)-SUMIFS($C255:E255,$C$11:E$11,"Payment"),
I$8))</f>
        <v>0</v>
      </c>
      <c r="I255" s="66">
        <f t="shared" si="38"/>
        <v>0</v>
      </c>
      <c r="J255" s="47"/>
      <c r="K255" s="66">
        <f>IF(OR(AND((L254-$D$993-SUM($C$8:L$8)+SUMIFS($C255:H255,$C$11:H$11,"Payment"))&lt;=0,SUMIFS($C255:I255,$C$11:I$11,"Balance")=0,I255=0),L$8&gt;=L254),L254,
IF(SUMIFS($C255:I255,$C$11:I$11,"Balance")=0, $D$993+SUM($B$8:L$8)-SUMIFS($C255:H255,$C$11:H$11,"Payment"),
L$8))</f>
        <v>0</v>
      </c>
      <c r="L255" s="66">
        <f t="shared" si="39"/>
        <v>0</v>
      </c>
      <c r="M255" s="47"/>
      <c r="N255" s="66">
        <f>IF(OR(AND((O254-$D$993-SUM($C$8:O$8)+SUMIFS($C255:K255,$C$11:K$11,"Payment"))&lt;=0,SUMIFS($C255:L255,$C$11:L$11,"Balance")=0,L255=0),O$8&gt;=O254),O254,
IF(SUMIFS($C255:L255,$C$11:L$11,"Balance")=0, $D$993+SUM($B$8:O$8)-SUMIFS($C255:K255,$C$11:K$11,"Payment"),
O$8))</f>
        <v>0</v>
      </c>
      <c r="O255" s="66">
        <f t="shared" si="40"/>
        <v>0</v>
      </c>
      <c r="P255" s="47"/>
      <c r="Q255" s="66">
        <f>IF(OR(AND((R254-$D$993-SUM($C$8:R$8)+SUMIFS($C255:N255,$C$11:N$11,"Payment"))&lt;=0,SUMIFS($C255:O255,$C$11:O$11,"Balance")=0,O255=0),R$8&gt;=R254),R254,
IF(SUMIFS($C255:O255,$C$11:O$11,"Balance")=0, $D$993+SUM($B$8:R$8)-SUMIFS($C255:N255,$C$11:N$11,"Payment"),
R$8))</f>
        <v>0</v>
      </c>
      <c r="R255" s="66">
        <f t="shared" si="41"/>
        <v>0</v>
      </c>
      <c r="S255" s="47"/>
      <c r="T255" s="66">
        <f>IF(OR(AND((U254-$D$993-SUM($C$8:U$8)+SUMIFS($C255:Q255,$C$11:Q$11,"Payment"))&lt;=0,SUMIFS($C255:R255,$C$11:R$11,"Balance")=0,R255=0),U$8&gt;=U254),U254,
IF(SUMIFS($C255:R255,$C$11:R$11,"Balance")=0, $D$993+SUM($B$8:U$8)-SUMIFS($C255:Q255,$C$11:Q$11,"Payment"),
U$8))</f>
        <v>0</v>
      </c>
      <c r="U255" s="66">
        <f t="shared" si="42"/>
        <v>0</v>
      </c>
      <c r="V255" s="47"/>
      <c r="W255" s="66">
        <f>IF(OR(AND((X254-$D$993-SUM($C$8:X$8)+SUMIFS($C255:T255,$C$11:T$11,"Payment"))&lt;=0,SUMIFS($C255:U255,$C$11:U$11,"Balance")=0,U255=0),X$8&gt;=X254),X254,
IF(SUMIFS($C255:U255,$C$11:U$11,"Balance")=0, $D$993+SUM($B$8:X$8)-SUMIFS($C255:T255,$C$11:T$11,"Payment"),
X$8))</f>
        <v>0</v>
      </c>
      <c r="X255" s="66">
        <f t="shared" si="43"/>
        <v>0</v>
      </c>
      <c r="Y255" s="47"/>
      <c r="Z255" s="66">
        <f>IF(OR(AND((AA254-$D$993-SUM($C$8:AA$8)+SUMIFS($C255:W255,$C$11:W$11,"Payment"))&lt;=0,SUMIFS($C255:X255,$C$11:X$11,"Balance")=0,X255=0),AA$8&gt;=AA254),AA254,
IF(SUMIFS($C255:X255,$C$11:X$11,"Balance")=0, $D$993+SUM($B$8:AA$8)-SUMIFS($C255:W255,$C$11:W$11,"Payment"),
AA$8))</f>
        <v>0</v>
      </c>
      <c r="AA255" s="66">
        <f t="shared" si="44"/>
        <v>0</v>
      </c>
      <c r="AB255" s="47"/>
      <c r="AC255" s="66">
        <f>IF(OR(AND((AD254-$D$993-SUM($C$8:AD$8)+SUMIFS($C255:Z255,$C$11:Z$11,"Payment"))&lt;=0,SUMIFS($C255:AA255,$C$11:AA$11,"Balance")=0,AA255=0),AD$8&gt;=AD254),AD254,
IF(SUMIFS($C255:AA255,$C$11:AA$11,"Balance")=0, $D$993+SUM($B$8:AD$8)-SUMIFS($C255:Z255,$C$11:Z$11,"Payment"),
AD$8))</f>
        <v>0</v>
      </c>
      <c r="AD255" s="66">
        <f t="shared" si="45"/>
        <v>0</v>
      </c>
      <c r="AE255" s="47"/>
      <c r="AF255" s="66">
        <f>IF(OR(AND((AG254-$D$993-SUM($C$8:AG$8)+SUMIFS($C255:AC255,$C$11:AC$11,"Payment"))&lt;=0,SUMIFS($C255:AD255,$C$11:AD$11,"Balance")=0,AD255=0),AG$8&gt;=AG254),AG254,
IF(SUMIFS($C255:AD255,$C$11:AD$11,"Balance")=0, $D$993+SUM($B$8:AG$8)-SUMIFS($C255:AC255,$C$11:AC$11,"Payment"),
AG$8))</f>
        <v>0</v>
      </c>
      <c r="AG255" s="66">
        <f t="shared" si="46"/>
        <v>0</v>
      </c>
      <c r="AH255" s="47"/>
      <c r="AI255" s="66">
        <f>IF(OR(AND((AJ254-$D$993-SUM($C$8:AJ$8)+SUMIFS($C255:AF255,$C$11:AF$11,"Payment"))&lt;=0,SUMIFS($C255:AG255,$C$11:AG$11,"Balance")=0,AG255=0),AJ$8&gt;=AJ254),AJ254,
IF(SUMIFS($C255:AG255,$C$11:AG$11,"Balance")=0, $D$993+SUM($B$8:AJ$8)-SUMIFS($C255:AF255,$C$11:AF$11,"Payment"),
AJ$8))</f>
        <v>0</v>
      </c>
      <c r="AJ255" s="66">
        <f t="shared" si="47"/>
        <v>0</v>
      </c>
      <c r="AK255" s="67"/>
    </row>
    <row r="256" spans="1:37" s="49" customFormat="1" ht="15.6">
      <c r="A256" s="65">
        <v>245</v>
      </c>
      <c r="B256" s="66">
        <f>IF(OR(AND((C255-$D$993-SUM($C$8:C$8))&lt;=0),C$8&gt;=C255),C255, C$8+$D$993)</f>
        <v>0</v>
      </c>
      <c r="C256" s="66">
        <f t="shared" si="36"/>
        <v>0</v>
      </c>
      <c r="D256" s="67"/>
      <c r="E256" s="66">
        <f>IF(OR(AND((F255-$D$993-SUM($C$8:F$8)+SUMIFS(B256:$C256,B$11:$C$11,"Payment"))&lt;=0,SUMIFS($C256:C256,$C$11:C$11,"Balance")=0,C256=0),F$8&gt;=F255),F255,
IF(SUMIFS($C256:C256,$C$11:C$11,"Balance")=0, $D$993+SUM($B$8:F$8)-SUMIFS(B256:$C256,B$11:$C$11,"Payment"),
F$8))</f>
        <v>0</v>
      </c>
      <c r="F256" s="66">
        <f t="shared" si="37"/>
        <v>0</v>
      </c>
      <c r="G256" s="67"/>
      <c r="H256" s="66">
        <f>IF(OR(AND((I255-$D$993-SUM($C$8:I$8)+SUMIFS($C256:E256,$C$11:E$11,"Payment"))&lt;=0,SUMIFS($C256:F256,$C$11:F$11,"Balance")=0,F256=0),I$8&gt;=I255),I255,
IF(SUMIFS($C256:F256,$C$11:F$11,"Balance")=0, $D$993+SUM($B$8:I$8)-SUMIFS($C256:E256,$C$11:E$11,"Payment"),
I$8))</f>
        <v>0</v>
      </c>
      <c r="I256" s="66">
        <f t="shared" si="38"/>
        <v>0</v>
      </c>
      <c r="J256" s="47"/>
      <c r="K256" s="66">
        <f>IF(OR(AND((L255-$D$993-SUM($C$8:L$8)+SUMIFS($C256:H256,$C$11:H$11,"Payment"))&lt;=0,SUMIFS($C256:I256,$C$11:I$11,"Balance")=0,I256=0),L$8&gt;=L255),L255,
IF(SUMIFS($C256:I256,$C$11:I$11,"Balance")=0, $D$993+SUM($B$8:L$8)-SUMIFS($C256:H256,$C$11:H$11,"Payment"),
L$8))</f>
        <v>0</v>
      </c>
      <c r="L256" s="66">
        <f t="shared" si="39"/>
        <v>0</v>
      </c>
      <c r="M256" s="47"/>
      <c r="N256" s="66">
        <f>IF(OR(AND((O255-$D$993-SUM($C$8:O$8)+SUMIFS($C256:K256,$C$11:K$11,"Payment"))&lt;=0,SUMIFS($C256:L256,$C$11:L$11,"Balance")=0,L256=0),O$8&gt;=O255),O255,
IF(SUMIFS($C256:L256,$C$11:L$11,"Balance")=0, $D$993+SUM($B$8:O$8)-SUMIFS($C256:K256,$C$11:K$11,"Payment"),
O$8))</f>
        <v>0</v>
      </c>
      <c r="O256" s="66">
        <f t="shared" si="40"/>
        <v>0</v>
      </c>
      <c r="P256" s="47"/>
      <c r="Q256" s="66">
        <f>IF(OR(AND((R255-$D$993-SUM($C$8:R$8)+SUMIFS($C256:N256,$C$11:N$11,"Payment"))&lt;=0,SUMIFS($C256:O256,$C$11:O$11,"Balance")=0,O256=0),R$8&gt;=R255),R255,
IF(SUMIFS($C256:O256,$C$11:O$11,"Balance")=0, $D$993+SUM($B$8:R$8)-SUMIFS($C256:N256,$C$11:N$11,"Payment"),
R$8))</f>
        <v>0</v>
      </c>
      <c r="R256" s="66">
        <f t="shared" si="41"/>
        <v>0</v>
      </c>
      <c r="S256" s="47"/>
      <c r="T256" s="66">
        <f>IF(OR(AND((U255-$D$993-SUM($C$8:U$8)+SUMIFS($C256:Q256,$C$11:Q$11,"Payment"))&lt;=0,SUMIFS($C256:R256,$C$11:R$11,"Balance")=0,R256=0),U$8&gt;=U255),U255,
IF(SUMIFS($C256:R256,$C$11:R$11,"Balance")=0, $D$993+SUM($B$8:U$8)-SUMIFS($C256:Q256,$C$11:Q$11,"Payment"),
U$8))</f>
        <v>0</v>
      </c>
      <c r="U256" s="66">
        <f t="shared" si="42"/>
        <v>0</v>
      </c>
      <c r="V256" s="47"/>
      <c r="W256" s="66">
        <f>IF(OR(AND((X255-$D$993-SUM($C$8:X$8)+SUMIFS($C256:T256,$C$11:T$11,"Payment"))&lt;=0,SUMIFS($C256:U256,$C$11:U$11,"Balance")=0,U256=0),X$8&gt;=X255),X255,
IF(SUMIFS($C256:U256,$C$11:U$11,"Balance")=0, $D$993+SUM($B$8:X$8)-SUMIFS($C256:T256,$C$11:T$11,"Payment"),
X$8))</f>
        <v>0</v>
      </c>
      <c r="X256" s="66">
        <f t="shared" si="43"/>
        <v>0</v>
      </c>
      <c r="Y256" s="47"/>
      <c r="Z256" s="66">
        <f>IF(OR(AND((AA255-$D$993-SUM($C$8:AA$8)+SUMIFS($C256:W256,$C$11:W$11,"Payment"))&lt;=0,SUMIFS($C256:X256,$C$11:X$11,"Balance")=0,X256=0),AA$8&gt;=AA255),AA255,
IF(SUMIFS($C256:X256,$C$11:X$11,"Balance")=0, $D$993+SUM($B$8:AA$8)-SUMIFS($C256:W256,$C$11:W$11,"Payment"),
AA$8))</f>
        <v>0</v>
      </c>
      <c r="AA256" s="66">
        <f t="shared" si="44"/>
        <v>0</v>
      </c>
      <c r="AB256" s="47"/>
      <c r="AC256" s="66">
        <f>IF(OR(AND((AD255-$D$993-SUM($C$8:AD$8)+SUMIFS($C256:Z256,$C$11:Z$11,"Payment"))&lt;=0,SUMIFS($C256:AA256,$C$11:AA$11,"Balance")=0,AA256=0),AD$8&gt;=AD255),AD255,
IF(SUMIFS($C256:AA256,$C$11:AA$11,"Balance")=0, $D$993+SUM($B$8:AD$8)-SUMIFS($C256:Z256,$C$11:Z$11,"Payment"),
AD$8))</f>
        <v>0</v>
      </c>
      <c r="AD256" s="66">
        <f t="shared" si="45"/>
        <v>0</v>
      </c>
      <c r="AE256" s="47"/>
      <c r="AF256" s="66">
        <f>IF(OR(AND((AG255-$D$993-SUM($C$8:AG$8)+SUMIFS($C256:AC256,$C$11:AC$11,"Payment"))&lt;=0,SUMIFS($C256:AD256,$C$11:AD$11,"Balance")=0,AD256=0),AG$8&gt;=AG255),AG255,
IF(SUMIFS($C256:AD256,$C$11:AD$11,"Balance")=0, $D$993+SUM($B$8:AG$8)-SUMIFS($C256:AC256,$C$11:AC$11,"Payment"),
AG$8))</f>
        <v>0</v>
      </c>
      <c r="AG256" s="66">
        <f t="shared" si="46"/>
        <v>0</v>
      </c>
      <c r="AH256" s="47"/>
      <c r="AI256" s="66">
        <f>IF(OR(AND((AJ255-$D$993-SUM($C$8:AJ$8)+SUMIFS($C256:AF256,$C$11:AF$11,"Payment"))&lt;=0,SUMIFS($C256:AG256,$C$11:AG$11,"Balance")=0,AG256=0),AJ$8&gt;=AJ255),AJ255,
IF(SUMIFS($C256:AG256,$C$11:AG$11,"Balance")=0, $D$993+SUM($B$8:AJ$8)-SUMIFS($C256:AF256,$C$11:AF$11,"Payment"),
AJ$8))</f>
        <v>0</v>
      </c>
      <c r="AJ256" s="66">
        <f t="shared" si="47"/>
        <v>0</v>
      </c>
      <c r="AK256" s="67"/>
    </row>
    <row r="257" spans="1:37" s="49" customFormat="1" ht="15.6">
      <c r="A257" s="65">
        <v>246</v>
      </c>
      <c r="B257" s="66">
        <f>IF(OR(AND((C256-$D$993-SUM($C$8:C$8))&lt;=0),C$8&gt;=C256),C256, C$8+$D$993)</f>
        <v>0</v>
      </c>
      <c r="C257" s="66">
        <f t="shared" si="36"/>
        <v>0</v>
      </c>
      <c r="D257" s="67"/>
      <c r="E257" s="66">
        <f>IF(OR(AND((F256-$D$993-SUM($C$8:F$8)+SUMIFS(B257:$C257,B$11:$C$11,"Payment"))&lt;=0,SUMIFS($C257:C257,$C$11:C$11,"Balance")=0,C257=0),F$8&gt;=F256),F256,
IF(SUMIFS($C257:C257,$C$11:C$11,"Balance")=0, $D$993+SUM($B$8:F$8)-SUMIFS(B257:$C257,B$11:$C$11,"Payment"),
F$8))</f>
        <v>0</v>
      </c>
      <c r="F257" s="66">
        <f t="shared" si="37"/>
        <v>0</v>
      </c>
      <c r="G257" s="67"/>
      <c r="H257" s="66">
        <f>IF(OR(AND((I256-$D$993-SUM($C$8:I$8)+SUMIFS($C257:E257,$C$11:E$11,"Payment"))&lt;=0,SUMIFS($C257:F257,$C$11:F$11,"Balance")=0,F257=0),I$8&gt;=I256),I256,
IF(SUMIFS($C257:F257,$C$11:F$11,"Balance")=0, $D$993+SUM($B$8:I$8)-SUMIFS($C257:E257,$C$11:E$11,"Payment"),
I$8))</f>
        <v>0</v>
      </c>
      <c r="I257" s="66">
        <f t="shared" si="38"/>
        <v>0</v>
      </c>
      <c r="J257" s="47"/>
      <c r="K257" s="66">
        <f>IF(OR(AND((L256-$D$993-SUM($C$8:L$8)+SUMIFS($C257:H257,$C$11:H$11,"Payment"))&lt;=0,SUMIFS($C257:I257,$C$11:I$11,"Balance")=0,I257=0),L$8&gt;=L256),L256,
IF(SUMIFS($C257:I257,$C$11:I$11,"Balance")=0, $D$993+SUM($B$8:L$8)-SUMIFS($C257:H257,$C$11:H$11,"Payment"),
L$8))</f>
        <v>0</v>
      </c>
      <c r="L257" s="66">
        <f t="shared" si="39"/>
        <v>0</v>
      </c>
      <c r="M257" s="47"/>
      <c r="N257" s="66">
        <f>IF(OR(AND((O256-$D$993-SUM($C$8:O$8)+SUMIFS($C257:K257,$C$11:K$11,"Payment"))&lt;=0,SUMIFS($C257:L257,$C$11:L$11,"Balance")=0,L257=0),O$8&gt;=O256),O256,
IF(SUMIFS($C257:L257,$C$11:L$11,"Balance")=0, $D$993+SUM($B$8:O$8)-SUMIFS($C257:K257,$C$11:K$11,"Payment"),
O$8))</f>
        <v>0</v>
      </c>
      <c r="O257" s="66">
        <f t="shared" si="40"/>
        <v>0</v>
      </c>
      <c r="P257" s="47"/>
      <c r="Q257" s="66">
        <f>IF(OR(AND((R256-$D$993-SUM($C$8:R$8)+SUMIFS($C257:N257,$C$11:N$11,"Payment"))&lt;=0,SUMIFS($C257:O257,$C$11:O$11,"Balance")=0,O257=0),R$8&gt;=R256),R256,
IF(SUMIFS($C257:O257,$C$11:O$11,"Balance")=0, $D$993+SUM($B$8:R$8)-SUMIFS($C257:N257,$C$11:N$11,"Payment"),
R$8))</f>
        <v>0</v>
      </c>
      <c r="R257" s="66">
        <f t="shared" si="41"/>
        <v>0</v>
      </c>
      <c r="S257" s="47"/>
      <c r="T257" s="66">
        <f>IF(OR(AND((U256-$D$993-SUM($C$8:U$8)+SUMIFS($C257:Q257,$C$11:Q$11,"Payment"))&lt;=0,SUMIFS($C257:R257,$C$11:R$11,"Balance")=0,R257=0),U$8&gt;=U256),U256,
IF(SUMIFS($C257:R257,$C$11:R$11,"Balance")=0, $D$993+SUM($B$8:U$8)-SUMIFS($C257:Q257,$C$11:Q$11,"Payment"),
U$8))</f>
        <v>0</v>
      </c>
      <c r="U257" s="66">
        <f t="shared" si="42"/>
        <v>0</v>
      </c>
      <c r="V257" s="47"/>
      <c r="W257" s="66">
        <f>IF(OR(AND((X256-$D$993-SUM($C$8:X$8)+SUMIFS($C257:T257,$C$11:T$11,"Payment"))&lt;=0,SUMIFS($C257:U257,$C$11:U$11,"Balance")=0,U257=0),X$8&gt;=X256),X256,
IF(SUMIFS($C257:U257,$C$11:U$11,"Balance")=0, $D$993+SUM($B$8:X$8)-SUMIFS($C257:T257,$C$11:T$11,"Payment"),
X$8))</f>
        <v>0</v>
      </c>
      <c r="X257" s="66">
        <f t="shared" si="43"/>
        <v>0</v>
      </c>
      <c r="Y257" s="47"/>
      <c r="Z257" s="66">
        <f>IF(OR(AND((AA256-$D$993-SUM($C$8:AA$8)+SUMIFS($C257:W257,$C$11:W$11,"Payment"))&lt;=0,SUMIFS($C257:X257,$C$11:X$11,"Balance")=0,X257=0),AA$8&gt;=AA256),AA256,
IF(SUMIFS($C257:X257,$C$11:X$11,"Balance")=0, $D$993+SUM($B$8:AA$8)-SUMIFS($C257:W257,$C$11:W$11,"Payment"),
AA$8))</f>
        <v>0</v>
      </c>
      <c r="AA257" s="66">
        <f t="shared" si="44"/>
        <v>0</v>
      </c>
      <c r="AB257" s="47"/>
      <c r="AC257" s="66">
        <f>IF(OR(AND((AD256-$D$993-SUM($C$8:AD$8)+SUMIFS($C257:Z257,$C$11:Z$11,"Payment"))&lt;=0,SUMIFS($C257:AA257,$C$11:AA$11,"Balance")=0,AA257=0),AD$8&gt;=AD256),AD256,
IF(SUMIFS($C257:AA257,$C$11:AA$11,"Balance")=0, $D$993+SUM($B$8:AD$8)-SUMIFS($C257:Z257,$C$11:Z$11,"Payment"),
AD$8))</f>
        <v>0</v>
      </c>
      <c r="AD257" s="66">
        <f t="shared" si="45"/>
        <v>0</v>
      </c>
      <c r="AE257" s="47"/>
      <c r="AF257" s="66">
        <f>IF(OR(AND((AG256-$D$993-SUM($C$8:AG$8)+SUMIFS($C257:AC257,$C$11:AC$11,"Payment"))&lt;=0,SUMIFS($C257:AD257,$C$11:AD$11,"Balance")=0,AD257=0),AG$8&gt;=AG256),AG256,
IF(SUMIFS($C257:AD257,$C$11:AD$11,"Balance")=0, $D$993+SUM($B$8:AG$8)-SUMIFS($C257:AC257,$C$11:AC$11,"Payment"),
AG$8))</f>
        <v>0</v>
      </c>
      <c r="AG257" s="66">
        <f t="shared" si="46"/>
        <v>0</v>
      </c>
      <c r="AH257" s="47"/>
      <c r="AI257" s="66">
        <f>IF(OR(AND((AJ256-$D$993-SUM($C$8:AJ$8)+SUMIFS($C257:AF257,$C$11:AF$11,"Payment"))&lt;=0,SUMIFS($C257:AG257,$C$11:AG$11,"Balance")=0,AG257=0),AJ$8&gt;=AJ256),AJ256,
IF(SUMIFS($C257:AG257,$C$11:AG$11,"Balance")=0, $D$993+SUM($B$8:AJ$8)-SUMIFS($C257:AF257,$C$11:AF$11,"Payment"),
AJ$8))</f>
        <v>0</v>
      </c>
      <c r="AJ257" s="66">
        <f t="shared" si="47"/>
        <v>0</v>
      </c>
      <c r="AK257" s="67"/>
    </row>
    <row r="258" spans="1:37" s="49" customFormat="1" ht="15.6">
      <c r="A258" s="65">
        <v>247</v>
      </c>
      <c r="B258" s="66">
        <f>IF(OR(AND((C257-$D$993-SUM($C$8:C$8))&lt;=0),C$8&gt;=C257),C257, C$8+$D$993)</f>
        <v>0</v>
      </c>
      <c r="C258" s="66">
        <f t="shared" si="36"/>
        <v>0</v>
      </c>
      <c r="D258" s="67"/>
      <c r="E258" s="66">
        <f>IF(OR(AND((F257-$D$993-SUM($C$8:F$8)+SUMIFS(B258:$C258,B$11:$C$11,"Payment"))&lt;=0,SUMIFS($C258:C258,$C$11:C$11,"Balance")=0,C258=0),F$8&gt;=F257),F257,
IF(SUMIFS($C258:C258,$C$11:C$11,"Balance")=0, $D$993+SUM($B$8:F$8)-SUMIFS(B258:$C258,B$11:$C$11,"Payment"),
F$8))</f>
        <v>0</v>
      </c>
      <c r="F258" s="66">
        <f t="shared" si="37"/>
        <v>0</v>
      </c>
      <c r="G258" s="67"/>
      <c r="H258" s="66">
        <f>IF(OR(AND((I257-$D$993-SUM($C$8:I$8)+SUMIFS($C258:E258,$C$11:E$11,"Payment"))&lt;=0,SUMIFS($C258:F258,$C$11:F$11,"Balance")=0,F258=0),I$8&gt;=I257),I257,
IF(SUMIFS($C258:F258,$C$11:F$11,"Balance")=0, $D$993+SUM($B$8:I$8)-SUMIFS($C258:E258,$C$11:E$11,"Payment"),
I$8))</f>
        <v>0</v>
      </c>
      <c r="I258" s="66">
        <f t="shared" si="38"/>
        <v>0</v>
      </c>
      <c r="J258" s="47"/>
      <c r="K258" s="66">
        <f>IF(OR(AND((L257-$D$993-SUM($C$8:L$8)+SUMIFS($C258:H258,$C$11:H$11,"Payment"))&lt;=0,SUMIFS($C258:I258,$C$11:I$11,"Balance")=0,I258=0),L$8&gt;=L257),L257,
IF(SUMIFS($C258:I258,$C$11:I$11,"Balance")=0, $D$993+SUM($B$8:L$8)-SUMIFS($C258:H258,$C$11:H$11,"Payment"),
L$8))</f>
        <v>0</v>
      </c>
      <c r="L258" s="66">
        <f t="shared" si="39"/>
        <v>0</v>
      </c>
      <c r="M258" s="47"/>
      <c r="N258" s="66">
        <f>IF(OR(AND((O257-$D$993-SUM($C$8:O$8)+SUMIFS($C258:K258,$C$11:K$11,"Payment"))&lt;=0,SUMIFS($C258:L258,$C$11:L$11,"Balance")=0,L258=0),O$8&gt;=O257),O257,
IF(SUMIFS($C258:L258,$C$11:L$11,"Balance")=0, $D$993+SUM($B$8:O$8)-SUMIFS($C258:K258,$C$11:K$11,"Payment"),
O$8))</f>
        <v>0</v>
      </c>
      <c r="O258" s="66">
        <f t="shared" si="40"/>
        <v>0</v>
      </c>
      <c r="P258" s="47"/>
      <c r="Q258" s="66">
        <f>IF(OR(AND((R257-$D$993-SUM($C$8:R$8)+SUMIFS($C258:N258,$C$11:N$11,"Payment"))&lt;=0,SUMIFS($C258:O258,$C$11:O$11,"Balance")=0,O258=0),R$8&gt;=R257),R257,
IF(SUMIFS($C258:O258,$C$11:O$11,"Balance")=0, $D$993+SUM($B$8:R$8)-SUMIFS($C258:N258,$C$11:N$11,"Payment"),
R$8))</f>
        <v>0</v>
      </c>
      <c r="R258" s="66">
        <f t="shared" si="41"/>
        <v>0</v>
      </c>
      <c r="S258" s="47"/>
      <c r="T258" s="66">
        <f>IF(OR(AND((U257-$D$993-SUM($C$8:U$8)+SUMIFS($C258:Q258,$C$11:Q$11,"Payment"))&lt;=0,SUMIFS($C258:R258,$C$11:R$11,"Balance")=0,R258=0),U$8&gt;=U257),U257,
IF(SUMIFS($C258:R258,$C$11:R$11,"Balance")=0, $D$993+SUM($B$8:U$8)-SUMIFS($C258:Q258,$C$11:Q$11,"Payment"),
U$8))</f>
        <v>0</v>
      </c>
      <c r="U258" s="66">
        <f t="shared" si="42"/>
        <v>0</v>
      </c>
      <c r="V258" s="47"/>
      <c r="W258" s="66">
        <f>IF(OR(AND((X257-$D$993-SUM($C$8:X$8)+SUMIFS($C258:T258,$C$11:T$11,"Payment"))&lt;=0,SUMIFS($C258:U258,$C$11:U$11,"Balance")=0,U258=0),X$8&gt;=X257),X257,
IF(SUMIFS($C258:U258,$C$11:U$11,"Balance")=0, $D$993+SUM($B$8:X$8)-SUMIFS($C258:T258,$C$11:T$11,"Payment"),
X$8))</f>
        <v>0</v>
      </c>
      <c r="X258" s="66">
        <f t="shared" si="43"/>
        <v>0</v>
      </c>
      <c r="Y258" s="47"/>
      <c r="Z258" s="66">
        <f>IF(OR(AND((AA257-$D$993-SUM($C$8:AA$8)+SUMIFS($C258:W258,$C$11:W$11,"Payment"))&lt;=0,SUMIFS($C258:X258,$C$11:X$11,"Balance")=0,X258=0),AA$8&gt;=AA257),AA257,
IF(SUMIFS($C258:X258,$C$11:X$11,"Balance")=0, $D$993+SUM($B$8:AA$8)-SUMIFS($C258:W258,$C$11:W$11,"Payment"),
AA$8))</f>
        <v>0</v>
      </c>
      <c r="AA258" s="66">
        <f t="shared" si="44"/>
        <v>0</v>
      </c>
      <c r="AB258" s="47"/>
      <c r="AC258" s="66">
        <f>IF(OR(AND((AD257-$D$993-SUM($C$8:AD$8)+SUMIFS($C258:Z258,$C$11:Z$11,"Payment"))&lt;=0,SUMIFS($C258:AA258,$C$11:AA$11,"Balance")=0,AA258=0),AD$8&gt;=AD257),AD257,
IF(SUMIFS($C258:AA258,$C$11:AA$11,"Balance")=0, $D$993+SUM($B$8:AD$8)-SUMIFS($C258:Z258,$C$11:Z$11,"Payment"),
AD$8))</f>
        <v>0</v>
      </c>
      <c r="AD258" s="66">
        <f t="shared" si="45"/>
        <v>0</v>
      </c>
      <c r="AE258" s="47"/>
      <c r="AF258" s="66">
        <f>IF(OR(AND((AG257-$D$993-SUM($C$8:AG$8)+SUMIFS($C258:AC258,$C$11:AC$11,"Payment"))&lt;=0,SUMIFS($C258:AD258,$C$11:AD$11,"Balance")=0,AD258=0),AG$8&gt;=AG257),AG257,
IF(SUMIFS($C258:AD258,$C$11:AD$11,"Balance")=0, $D$993+SUM($B$8:AG$8)-SUMIFS($C258:AC258,$C$11:AC$11,"Payment"),
AG$8))</f>
        <v>0</v>
      </c>
      <c r="AG258" s="66">
        <f t="shared" si="46"/>
        <v>0</v>
      </c>
      <c r="AH258" s="47"/>
      <c r="AI258" s="66">
        <f>IF(OR(AND((AJ257-$D$993-SUM($C$8:AJ$8)+SUMIFS($C258:AF258,$C$11:AF$11,"Payment"))&lt;=0,SUMIFS($C258:AG258,$C$11:AG$11,"Balance")=0,AG258=0),AJ$8&gt;=AJ257),AJ257,
IF(SUMIFS($C258:AG258,$C$11:AG$11,"Balance")=0, $D$993+SUM($B$8:AJ$8)-SUMIFS($C258:AF258,$C$11:AF$11,"Payment"),
AJ$8))</f>
        <v>0</v>
      </c>
      <c r="AJ258" s="66">
        <f t="shared" si="47"/>
        <v>0</v>
      </c>
      <c r="AK258" s="67"/>
    </row>
    <row r="259" spans="1:37" s="49" customFormat="1" ht="15.6">
      <c r="A259" s="65">
        <v>248</v>
      </c>
      <c r="B259" s="66">
        <f>IF(OR(AND((C258-$D$993-SUM($C$8:C$8))&lt;=0),C$8&gt;=C258),C258, C$8+$D$993)</f>
        <v>0</v>
      </c>
      <c r="C259" s="66">
        <f t="shared" si="36"/>
        <v>0</v>
      </c>
      <c r="D259" s="67"/>
      <c r="E259" s="66">
        <f>IF(OR(AND((F258-$D$993-SUM($C$8:F$8)+SUMIFS(B259:$C259,B$11:$C$11,"Payment"))&lt;=0,SUMIFS($C259:C259,$C$11:C$11,"Balance")=0,C259=0),F$8&gt;=F258),F258,
IF(SUMIFS($C259:C259,$C$11:C$11,"Balance")=0, $D$993+SUM($B$8:F$8)-SUMIFS(B259:$C259,B$11:$C$11,"Payment"),
F$8))</f>
        <v>0</v>
      </c>
      <c r="F259" s="66">
        <f t="shared" si="37"/>
        <v>0</v>
      </c>
      <c r="G259" s="67"/>
      <c r="H259" s="66">
        <f>IF(OR(AND((I258-$D$993-SUM($C$8:I$8)+SUMIFS($C259:E259,$C$11:E$11,"Payment"))&lt;=0,SUMIFS($C259:F259,$C$11:F$11,"Balance")=0,F259=0),I$8&gt;=I258),I258,
IF(SUMIFS($C259:F259,$C$11:F$11,"Balance")=0, $D$993+SUM($B$8:I$8)-SUMIFS($C259:E259,$C$11:E$11,"Payment"),
I$8))</f>
        <v>0</v>
      </c>
      <c r="I259" s="66">
        <f t="shared" si="38"/>
        <v>0</v>
      </c>
      <c r="J259" s="47"/>
      <c r="K259" s="66">
        <f>IF(OR(AND((L258-$D$993-SUM($C$8:L$8)+SUMIFS($C259:H259,$C$11:H$11,"Payment"))&lt;=0,SUMIFS($C259:I259,$C$11:I$11,"Balance")=0,I259=0),L$8&gt;=L258),L258,
IF(SUMIFS($C259:I259,$C$11:I$11,"Balance")=0, $D$993+SUM($B$8:L$8)-SUMIFS($C259:H259,$C$11:H$11,"Payment"),
L$8))</f>
        <v>0</v>
      </c>
      <c r="L259" s="66">
        <f t="shared" si="39"/>
        <v>0</v>
      </c>
      <c r="M259" s="47"/>
      <c r="N259" s="66">
        <f>IF(OR(AND((O258-$D$993-SUM($C$8:O$8)+SUMIFS($C259:K259,$C$11:K$11,"Payment"))&lt;=0,SUMIFS($C259:L259,$C$11:L$11,"Balance")=0,L259=0),O$8&gt;=O258),O258,
IF(SUMIFS($C259:L259,$C$11:L$11,"Balance")=0, $D$993+SUM($B$8:O$8)-SUMIFS($C259:K259,$C$11:K$11,"Payment"),
O$8))</f>
        <v>0</v>
      </c>
      <c r="O259" s="66">
        <f t="shared" si="40"/>
        <v>0</v>
      </c>
      <c r="P259" s="47"/>
      <c r="Q259" s="66">
        <f>IF(OR(AND((R258-$D$993-SUM($C$8:R$8)+SUMIFS($C259:N259,$C$11:N$11,"Payment"))&lt;=0,SUMIFS($C259:O259,$C$11:O$11,"Balance")=0,O259=0),R$8&gt;=R258),R258,
IF(SUMIFS($C259:O259,$C$11:O$11,"Balance")=0, $D$993+SUM($B$8:R$8)-SUMIFS($C259:N259,$C$11:N$11,"Payment"),
R$8))</f>
        <v>0</v>
      </c>
      <c r="R259" s="66">
        <f t="shared" si="41"/>
        <v>0</v>
      </c>
      <c r="S259" s="47"/>
      <c r="T259" s="66">
        <f>IF(OR(AND((U258-$D$993-SUM($C$8:U$8)+SUMIFS($C259:Q259,$C$11:Q$11,"Payment"))&lt;=0,SUMIFS($C259:R259,$C$11:R$11,"Balance")=0,R259=0),U$8&gt;=U258),U258,
IF(SUMIFS($C259:R259,$C$11:R$11,"Balance")=0, $D$993+SUM($B$8:U$8)-SUMIFS($C259:Q259,$C$11:Q$11,"Payment"),
U$8))</f>
        <v>0</v>
      </c>
      <c r="U259" s="66">
        <f t="shared" si="42"/>
        <v>0</v>
      </c>
      <c r="V259" s="47"/>
      <c r="W259" s="66">
        <f>IF(OR(AND((X258-$D$993-SUM($C$8:X$8)+SUMIFS($C259:T259,$C$11:T$11,"Payment"))&lt;=0,SUMIFS($C259:U259,$C$11:U$11,"Balance")=0,U259=0),X$8&gt;=X258),X258,
IF(SUMIFS($C259:U259,$C$11:U$11,"Balance")=0, $D$993+SUM($B$8:X$8)-SUMIFS($C259:T259,$C$11:T$11,"Payment"),
X$8))</f>
        <v>0</v>
      </c>
      <c r="X259" s="66">
        <f t="shared" si="43"/>
        <v>0</v>
      </c>
      <c r="Y259" s="47"/>
      <c r="Z259" s="66">
        <f>IF(OR(AND((AA258-$D$993-SUM($C$8:AA$8)+SUMIFS($C259:W259,$C$11:W$11,"Payment"))&lt;=0,SUMIFS($C259:X259,$C$11:X$11,"Balance")=0,X259=0),AA$8&gt;=AA258),AA258,
IF(SUMIFS($C259:X259,$C$11:X$11,"Balance")=0, $D$993+SUM($B$8:AA$8)-SUMIFS($C259:W259,$C$11:W$11,"Payment"),
AA$8))</f>
        <v>0</v>
      </c>
      <c r="AA259" s="66">
        <f t="shared" si="44"/>
        <v>0</v>
      </c>
      <c r="AB259" s="47"/>
      <c r="AC259" s="66">
        <f>IF(OR(AND((AD258-$D$993-SUM($C$8:AD$8)+SUMIFS($C259:Z259,$C$11:Z$11,"Payment"))&lt;=0,SUMIFS($C259:AA259,$C$11:AA$11,"Balance")=0,AA259=0),AD$8&gt;=AD258),AD258,
IF(SUMIFS($C259:AA259,$C$11:AA$11,"Balance")=0, $D$993+SUM($B$8:AD$8)-SUMIFS($C259:Z259,$C$11:Z$11,"Payment"),
AD$8))</f>
        <v>0</v>
      </c>
      <c r="AD259" s="66">
        <f t="shared" si="45"/>
        <v>0</v>
      </c>
      <c r="AE259" s="47"/>
      <c r="AF259" s="66">
        <f>IF(OR(AND((AG258-$D$993-SUM($C$8:AG$8)+SUMIFS($C259:AC259,$C$11:AC$11,"Payment"))&lt;=0,SUMIFS($C259:AD259,$C$11:AD$11,"Balance")=0,AD259=0),AG$8&gt;=AG258),AG258,
IF(SUMIFS($C259:AD259,$C$11:AD$11,"Balance")=0, $D$993+SUM($B$8:AG$8)-SUMIFS($C259:AC259,$C$11:AC$11,"Payment"),
AG$8))</f>
        <v>0</v>
      </c>
      <c r="AG259" s="66">
        <f t="shared" si="46"/>
        <v>0</v>
      </c>
      <c r="AH259" s="47"/>
      <c r="AI259" s="66">
        <f>IF(OR(AND((AJ258-$D$993-SUM($C$8:AJ$8)+SUMIFS($C259:AF259,$C$11:AF$11,"Payment"))&lt;=0,SUMIFS($C259:AG259,$C$11:AG$11,"Balance")=0,AG259=0),AJ$8&gt;=AJ258),AJ258,
IF(SUMIFS($C259:AG259,$C$11:AG$11,"Balance")=0, $D$993+SUM($B$8:AJ$8)-SUMIFS($C259:AF259,$C$11:AF$11,"Payment"),
AJ$8))</f>
        <v>0</v>
      </c>
      <c r="AJ259" s="66">
        <f t="shared" si="47"/>
        <v>0</v>
      </c>
      <c r="AK259" s="67"/>
    </row>
    <row r="260" spans="1:37" s="49" customFormat="1" ht="15.6">
      <c r="A260" s="65">
        <v>249</v>
      </c>
      <c r="B260" s="66">
        <f>IF(OR(AND((C259-$D$993-SUM($C$8:C$8))&lt;=0),C$8&gt;=C259),C259, C$8+$D$993)</f>
        <v>0</v>
      </c>
      <c r="C260" s="66">
        <f t="shared" si="36"/>
        <v>0</v>
      </c>
      <c r="D260" s="67"/>
      <c r="E260" s="66">
        <f>IF(OR(AND((F259-$D$993-SUM($C$8:F$8)+SUMIFS(B260:$C260,B$11:$C$11,"Payment"))&lt;=0,SUMIFS($C260:C260,$C$11:C$11,"Balance")=0,C260=0),F$8&gt;=F259),F259,
IF(SUMIFS($C260:C260,$C$11:C$11,"Balance")=0, $D$993+SUM($B$8:F$8)-SUMIFS(B260:$C260,B$11:$C$11,"Payment"),
F$8))</f>
        <v>0</v>
      </c>
      <c r="F260" s="66">
        <f t="shared" si="37"/>
        <v>0</v>
      </c>
      <c r="G260" s="67"/>
      <c r="H260" s="66">
        <f>IF(OR(AND((I259-$D$993-SUM($C$8:I$8)+SUMIFS($C260:E260,$C$11:E$11,"Payment"))&lt;=0,SUMIFS($C260:F260,$C$11:F$11,"Balance")=0,F260=0),I$8&gt;=I259),I259,
IF(SUMIFS($C260:F260,$C$11:F$11,"Balance")=0, $D$993+SUM($B$8:I$8)-SUMIFS($C260:E260,$C$11:E$11,"Payment"),
I$8))</f>
        <v>0</v>
      </c>
      <c r="I260" s="66">
        <f t="shared" si="38"/>
        <v>0</v>
      </c>
      <c r="J260" s="47"/>
      <c r="K260" s="66">
        <f>IF(OR(AND((L259-$D$993-SUM($C$8:L$8)+SUMIFS($C260:H260,$C$11:H$11,"Payment"))&lt;=0,SUMIFS($C260:I260,$C$11:I$11,"Balance")=0,I260=0),L$8&gt;=L259),L259,
IF(SUMIFS($C260:I260,$C$11:I$11,"Balance")=0, $D$993+SUM($B$8:L$8)-SUMIFS($C260:H260,$C$11:H$11,"Payment"),
L$8))</f>
        <v>0</v>
      </c>
      <c r="L260" s="66">
        <f t="shared" si="39"/>
        <v>0</v>
      </c>
      <c r="M260" s="47"/>
      <c r="N260" s="66">
        <f>IF(OR(AND((O259-$D$993-SUM($C$8:O$8)+SUMIFS($C260:K260,$C$11:K$11,"Payment"))&lt;=0,SUMIFS($C260:L260,$C$11:L$11,"Balance")=0,L260=0),O$8&gt;=O259),O259,
IF(SUMIFS($C260:L260,$C$11:L$11,"Balance")=0, $D$993+SUM($B$8:O$8)-SUMIFS($C260:K260,$C$11:K$11,"Payment"),
O$8))</f>
        <v>0</v>
      </c>
      <c r="O260" s="66">
        <f t="shared" si="40"/>
        <v>0</v>
      </c>
      <c r="P260" s="47"/>
      <c r="Q260" s="66">
        <f>IF(OR(AND((R259-$D$993-SUM($C$8:R$8)+SUMIFS($C260:N260,$C$11:N$11,"Payment"))&lt;=0,SUMIFS($C260:O260,$C$11:O$11,"Balance")=0,O260=0),R$8&gt;=R259),R259,
IF(SUMIFS($C260:O260,$C$11:O$11,"Balance")=0, $D$993+SUM($B$8:R$8)-SUMIFS($C260:N260,$C$11:N$11,"Payment"),
R$8))</f>
        <v>0</v>
      </c>
      <c r="R260" s="66">
        <f t="shared" si="41"/>
        <v>0</v>
      </c>
      <c r="S260" s="47"/>
      <c r="T260" s="66">
        <f>IF(OR(AND((U259-$D$993-SUM($C$8:U$8)+SUMIFS($C260:Q260,$C$11:Q$11,"Payment"))&lt;=0,SUMIFS($C260:R260,$C$11:R$11,"Balance")=0,R260=0),U$8&gt;=U259),U259,
IF(SUMIFS($C260:R260,$C$11:R$11,"Balance")=0, $D$993+SUM($B$8:U$8)-SUMIFS($C260:Q260,$C$11:Q$11,"Payment"),
U$8))</f>
        <v>0</v>
      </c>
      <c r="U260" s="66">
        <f t="shared" si="42"/>
        <v>0</v>
      </c>
      <c r="V260" s="47"/>
      <c r="W260" s="66">
        <f>IF(OR(AND((X259-$D$993-SUM($C$8:X$8)+SUMIFS($C260:T260,$C$11:T$11,"Payment"))&lt;=0,SUMIFS($C260:U260,$C$11:U$11,"Balance")=0,U260=0),X$8&gt;=X259),X259,
IF(SUMIFS($C260:U260,$C$11:U$11,"Balance")=0, $D$993+SUM($B$8:X$8)-SUMIFS($C260:T260,$C$11:T$11,"Payment"),
X$8))</f>
        <v>0</v>
      </c>
      <c r="X260" s="66">
        <f t="shared" si="43"/>
        <v>0</v>
      </c>
      <c r="Y260" s="47"/>
      <c r="Z260" s="66">
        <f>IF(OR(AND((AA259-$D$993-SUM($C$8:AA$8)+SUMIFS($C260:W260,$C$11:W$11,"Payment"))&lt;=0,SUMIFS($C260:X260,$C$11:X$11,"Balance")=0,X260=0),AA$8&gt;=AA259),AA259,
IF(SUMIFS($C260:X260,$C$11:X$11,"Balance")=0, $D$993+SUM($B$8:AA$8)-SUMIFS($C260:W260,$C$11:W$11,"Payment"),
AA$8))</f>
        <v>0</v>
      </c>
      <c r="AA260" s="66">
        <f t="shared" si="44"/>
        <v>0</v>
      </c>
      <c r="AB260" s="47"/>
      <c r="AC260" s="66">
        <f>IF(OR(AND((AD259-$D$993-SUM($C$8:AD$8)+SUMIFS($C260:Z260,$C$11:Z$11,"Payment"))&lt;=0,SUMIFS($C260:AA260,$C$11:AA$11,"Balance")=0,AA260=0),AD$8&gt;=AD259),AD259,
IF(SUMIFS($C260:AA260,$C$11:AA$11,"Balance")=0, $D$993+SUM($B$8:AD$8)-SUMIFS($C260:Z260,$C$11:Z$11,"Payment"),
AD$8))</f>
        <v>0</v>
      </c>
      <c r="AD260" s="66">
        <f t="shared" si="45"/>
        <v>0</v>
      </c>
      <c r="AE260" s="47"/>
      <c r="AF260" s="66">
        <f>IF(OR(AND((AG259-$D$993-SUM($C$8:AG$8)+SUMIFS($C260:AC260,$C$11:AC$11,"Payment"))&lt;=0,SUMIFS($C260:AD260,$C$11:AD$11,"Balance")=0,AD260=0),AG$8&gt;=AG259),AG259,
IF(SUMIFS($C260:AD260,$C$11:AD$11,"Balance")=0, $D$993+SUM($B$8:AG$8)-SUMIFS($C260:AC260,$C$11:AC$11,"Payment"),
AG$8))</f>
        <v>0</v>
      </c>
      <c r="AG260" s="66">
        <f t="shared" si="46"/>
        <v>0</v>
      </c>
      <c r="AH260" s="47"/>
      <c r="AI260" s="66">
        <f>IF(OR(AND((AJ259-$D$993-SUM($C$8:AJ$8)+SUMIFS($C260:AF260,$C$11:AF$11,"Payment"))&lt;=0,SUMIFS($C260:AG260,$C$11:AG$11,"Balance")=0,AG260=0),AJ$8&gt;=AJ259),AJ259,
IF(SUMIFS($C260:AG260,$C$11:AG$11,"Balance")=0, $D$993+SUM($B$8:AJ$8)-SUMIFS($C260:AF260,$C$11:AF$11,"Payment"),
AJ$8))</f>
        <v>0</v>
      </c>
      <c r="AJ260" s="66">
        <f t="shared" si="47"/>
        <v>0</v>
      </c>
      <c r="AK260" s="67"/>
    </row>
    <row r="261" spans="1:37" s="49" customFormat="1" ht="15.6">
      <c r="A261" s="65">
        <v>250</v>
      </c>
      <c r="B261" s="66">
        <f>IF(OR(AND((C260-$D$993-SUM($C$8:C$8))&lt;=0),C$8&gt;=C260),C260, C$8+$D$993)</f>
        <v>0</v>
      </c>
      <c r="C261" s="66">
        <f t="shared" si="36"/>
        <v>0</v>
      </c>
      <c r="D261" s="67"/>
      <c r="E261" s="66">
        <f>IF(OR(AND((F260-$D$993-SUM($C$8:F$8)+SUMIFS(B261:$C261,B$11:$C$11,"Payment"))&lt;=0,SUMIFS($C261:C261,$C$11:C$11,"Balance")=0,C261=0),F$8&gt;=F260),F260,
IF(SUMIFS($C261:C261,$C$11:C$11,"Balance")=0, $D$993+SUM($B$8:F$8)-SUMIFS(B261:$C261,B$11:$C$11,"Payment"),
F$8))</f>
        <v>0</v>
      </c>
      <c r="F261" s="66">
        <f t="shared" si="37"/>
        <v>0</v>
      </c>
      <c r="G261" s="67"/>
      <c r="H261" s="66">
        <f>IF(OR(AND((I260-$D$993-SUM($C$8:I$8)+SUMIFS($C261:E261,$C$11:E$11,"Payment"))&lt;=0,SUMIFS($C261:F261,$C$11:F$11,"Balance")=0,F261=0),I$8&gt;=I260),I260,
IF(SUMIFS($C261:F261,$C$11:F$11,"Balance")=0, $D$993+SUM($B$8:I$8)-SUMIFS($C261:E261,$C$11:E$11,"Payment"),
I$8))</f>
        <v>0</v>
      </c>
      <c r="I261" s="66">
        <f t="shared" si="38"/>
        <v>0</v>
      </c>
      <c r="J261" s="47"/>
      <c r="K261" s="66">
        <f>IF(OR(AND((L260-$D$993-SUM($C$8:L$8)+SUMIFS($C261:H261,$C$11:H$11,"Payment"))&lt;=0,SUMIFS($C261:I261,$C$11:I$11,"Balance")=0,I261=0),L$8&gt;=L260),L260,
IF(SUMIFS($C261:I261,$C$11:I$11,"Balance")=0, $D$993+SUM($B$8:L$8)-SUMIFS($C261:H261,$C$11:H$11,"Payment"),
L$8))</f>
        <v>0</v>
      </c>
      <c r="L261" s="66">
        <f t="shared" si="39"/>
        <v>0</v>
      </c>
      <c r="M261" s="47"/>
      <c r="N261" s="66">
        <f>IF(OR(AND((O260-$D$993-SUM($C$8:O$8)+SUMIFS($C261:K261,$C$11:K$11,"Payment"))&lt;=0,SUMIFS($C261:L261,$C$11:L$11,"Balance")=0,L261=0),O$8&gt;=O260),O260,
IF(SUMIFS($C261:L261,$C$11:L$11,"Balance")=0, $D$993+SUM($B$8:O$8)-SUMIFS($C261:K261,$C$11:K$11,"Payment"),
O$8))</f>
        <v>0</v>
      </c>
      <c r="O261" s="66">
        <f t="shared" si="40"/>
        <v>0</v>
      </c>
      <c r="P261" s="47"/>
      <c r="Q261" s="66">
        <f>IF(OR(AND((R260-$D$993-SUM($C$8:R$8)+SUMIFS($C261:N261,$C$11:N$11,"Payment"))&lt;=0,SUMIFS($C261:O261,$C$11:O$11,"Balance")=0,O261=0),R$8&gt;=R260),R260,
IF(SUMIFS($C261:O261,$C$11:O$11,"Balance")=0, $D$993+SUM($B$8:R$8)-SUMIFS($C261:N261,$C$11:N$11,"Payment"),
R$8))</f>
        <v>0</v>
      </c>
      <c r="R261" s="66">
        <f t="shared" si="41"/>
        <v>0</v>
      </c>
      <c r="S261" s="47"/>
      <c r="T261" s="66">
        <f>IF(OR(AND((U260-$D$993-SUM($C$8:U$8)+SUMIFS($C261:Q261,$C$11:Q$11,"Payment"))&lt;=0,SUMIFS($C261:R261,$C$11:R$11,"Balance")=0,R261=0),U$8&gt;=U260),U260,
IF(SUMIFS($C261:R261,$C$11:R$11,"Balance")=0, $D$993+SUM($B$8:U$8)-SUMIFS($C261:Q261,$C$11:Q$11,"Payment"),
U$8))</f>
        <v>0</v>
      </c>
      <c r="U261" s="66">
        <f t="shared" si="42"/>
        <v>0</v>
      </c>
      <c r="V261" s="47"/>
      <c r="W261" s="66">
        <f>IF(OR(AND((X260-$D$993-SUM($C$8:X$8)+SUMIFS($C261:T261,$C$11:T$11,"Payment"))&lt;=0,SUMIFS($C261:U261,$C$11:U$11,"Balance")=0,U261=0),X$8&gt;=X260),X260,
IF(SUMIFS($C261:U261,$C$11:U$11,"Balance")=0, $D$993+SUM($B$8:X$8)-SUMIFS($C261:T261,$C$11:T$11,"Payment"),
X$8))</f>
        <v>0</v>
      </c>
      <c r="X261" s="66">
        <f t="shared" si="43"/>
        <v>0</v>
      </c>
      <c r="Y261" s="47"/>
      <c r="Z261" s="66">
        <f>IF(OR(AND((AA260-$D$993-SUM($C$8:AA$8)+SUMIFS($C261:W261,$C$11:W$11,"Payment"))&lt;=0,SUMIFS($C261:X261,$C$11:X$11,"Balance")=0,X261=0),AA$8&gt;=AA260),AA260,
IF(SUMIFS($C261:X261,$C$11:X$11,"Balance")=0, $D$993+SUM($B$8:AA$8)-SUMIFS($C261:W261,$C$11:W$11,"Payment"),
AA$8))</f>
        <v>0</v>
      </c>
      <c r="AA261" s="66">
        <f t="shared" si="44"/>
        <v>0</v>
      </c>
      <c r="AB261" s="47"/>
      <c r="AC261" s="66">
        <f>IF(OR(AND((AD260-$D$993-SUM($C$8:AD$8)+SUMIFS($C261:Z261,$C$11:Z$11,"Payment"))&lt;=0,SUMIFS($C261:AA261,$C$11:AA$11,"Balance")=0,AA261=0),AD$8&gt;=AD260),AD260,
IF(SUMIFS($C261:AA261,$C$11:AA$11,"Balance")=0, $D$993+SUM($B$8:AD$8)-SUMIFS($C261:Z261,$C$11:Z$11,"Payment"),
AD$8))</f>
        <v>0</v>
      </c>
      <c r="AD261" s="66">
        <f t="shared" si="45"/>
        <v>0</v>
      </c>
      <c r="AE261" s="47"/>
      <c r="AF261" s="66">
        <f>IF(OR(AND((AG260-$D$993-SUM($C$8:AG$8)+SUMIFS($C261:AC261,$C$11:AC$11,"Payment"))&lt;=0,SUMIFS($C261:AD261,$C$11:AD$11,"Balance")=0,AD261=0),AG$8&gt;=AG260),AG260,
IF(SUMIFS($C261:AD261,$C$11:AD$11,"Balance")=0, $D$993+SUM($B$8:AG$8)-SUMIFS($C261:AC261,$C$11:AC$11,"Payment"),
AG$8))</f>
        <v>0</v>
      </c>
      <c r="AG261" s="66">
        <f t="shared" si="46"/>
        <v>0</v>
      </c>
      <c r="AH261" s="47"/>
      <c r="AI261" s="66">
        <f>IF(OR(AND((AJ260-$D$993-SUM($C$8:AJ$8)+SUMIFS($C261:AF261,$C$11:AF$11,"Payment"))&lt;=0,SUMIFS($C261:AG261,$C$11:AG$11,"Balance")=0,AG261=0),AJ$8&gt;=AJ260),AJ260,
IF(SUMIFS($C261:AG261,$C$11:AG$11,"Balance")=0, $D$993+SUM($B$8:AJ$8)-SUMIFS($C261:AF261,$C$11:AF$11,"Payment"),
AJ$8))</f>
        <v>0</v>
      </c>
      <c r="AJ261" s="66">
        <f t="shared" si="47"/>
        <v>0</v>
      </c>
      <c r="AK261" s="67"/>
    </row>
    <row r="262" spans="1:37" s="49" customFormat="1" ht="15.6">
      <c r="A262" s="65">
        <v>251</v>
      </c>
      <c r="B262" s="66">
        <f>IF(OR(AND((C261-$D$993-SUM($C$8:C$8))&lt;=0),C$8&gt;=C261),C261, C$8+$D$993)</f>
        <v>0</v>
      </c>
      <c r="C262" s="66">
        <f t="shared" si="36"/>
        <v>0</v>
      </c>
      <c r="D262" s="67"/>
      <c r="E262" s="66">
        <f>IF(OR(AND((F261-$D$993-SUM($C$8:F$8)+SUMIFS(B262:$C262,B$11:$C$11,"Payment"))&lt;=0,SUMIFS($C262:C262,$C$11:C$11,"Balance")=0,C262=0),F$8&gt;=F261),F261,
IF(SUMIFS($C262:C262,$C$11:C$11,"Balance")=0, $D$993+SUM($B$8:F$8)-SUMIFS(B262:$C262,B$11:$C$11,"Payment"),
F$8))</f>
        <v>0</v>
      </c>
      <c r="F262" s="66">
        <f t="shared" si="37"/>
        <v>0</v>
      </c>
      <c r="G262" s="67"/>
      <c r="H262" s="66">
        <f>IF(OR(AND((I261-$D$993-SUM($C$8:I$8)+SUMIFS($C262:E262,$C$11:E$11,"Payment"))&lt;=0,SUMIFS($C262:F262,$C$11:F$11,"Balance")=0,F262=0),I$8&gt;=I261),I261,
IF(SUMIFS($C262:F262,$C$11:F$11,"Balance")=0, $D$993+SUM($B$8:I$8)-SUMIFS($C262:E262,$C$11:E$11,"Payment"),
I$8))</f>
        <v>0</v>
      </c>
      <c r="I262" s="66">
        <f t="shared" si="38"/>
        <v>0</v>
      </c>
      <c r="J262" s="47"/>
      <c r="K262" s="66">
        <f>IF(OR(AND((L261-$D$993-SUM($C$8:L$8)+SUMIFS($C262:H262,$C$11:H$11,"Payment"))&lt;=0,SUMIFS($C262:I262,$C$11:I$11,"Balance")=0,I262=0),L$8&gt;=L261),L261,
IF(SUMIFS($C262:I262,$C$11:I$11,"Balance")=0, $D$993+SUM($B$8:L$8)-SUMIFS($C262:H262,$C$11:H$11,"Payment"),
L$8))</f>
        <v>0</v>
      </c>
      <c r="L262" s="66">
        <f t="shared" si="39"/>
        <v>0</v>
      </c>
      <c r="M262" s="47"/>
      <c r="N262" s="66">
        <f>IF(OR(AND((O261-$D$993-SUM($C$8:O$8)+SUMIFS($C262:K262,$C$11:K$11,"Payment"))&lt;=0,SUMIFS($C262:L262,$C$11:L$11,"Balance")=0,L262=0),O$8&gt;=O261),O261,
IF(SUMIFS($C262:L262,$C$11:L$11,"Balance")=0, $D$993+SUM($B$8:O$8)-SUMIFS($C262:K262,$C$11:K$11,"Payment"),
O$8))</f>
        <v>0</v>
      </c>
      <c r="O262" s="66">
        <f t="shared" si="40"/>
        <v>0</v>
      </c>
      <c r="P262" s="47"/>
      <c r="Q262" s="66">
        <f>IF(OR(AND((R261-$D$993-SUM($C$8:R$8)+SUMIFS($C262:N262,$C$11:N$11,"Payment"))&lt;=0,SUMIFS($C262:O262,$C$11:O$11,"Balance")=0,O262=0),R$8&gt;=R261),R261,
IF(SUMIFS($C262:O262,$C$11:O$11,"Balance")=0, $D$993+SUM($B$8:R$8)-SUMIFS($C262:N262,$C$11:N$11,"Payment"),
R$8))</f>
        <v>0</v>
      </c>
      <c r="R262" s="66">
        <f t="shared" si="41"/>
        <v>0</v>
      </c>
      <c r="S262" s="47"/>
      <c r="T262" s="66">
        <f>IF(OR(AND((U261-$D$993-SUM($C$8:U$8)+SUMIFS($C262:Q262,$C$11:Q$11,"Payment"))&lt;=0,SUMIFS($C262:R262,$C$11:R$11,"Balance")=0,R262=0),U$8&gt;=U261),U261,
IF(SUMIFS($C262:R262,$C$11:R$11,"Balance")=0, $D$993+SUM($B$8:U$8)-SUMIFS($C262:Q262,$C$11:Q$11,"Payment"),
U$8))</f>
        <v>0</v>
      </c>
      <c r="U262" s="66">
        <f t="shared" si="42"/>
        <v>0</v>
      </c>
      <c r="V262" s="47"/>
      <c r="W262" s="66">
        <f>IF(OR(AND((X261-$D$993-SUM($C$8:X$8)+SUMIFS($C262:T262,$C$11:T$11,"Payment"))&lt;=0,SUMIFS($C262:U262,$C$11:U$11,"Balance")=0,U262=0),X$8&gt;=X261),X261,
IF(SUMIFS($C262:U262,$C$11:U$11,"Balance")=0, $D$993+SUM($B$8:X$8)-SUMIFS($C262:T262,$C$11:T$11,"Payment"),
X$8))</f>
        <v>0</v>
      </c>
      <c r="X262" s="66">
        <f t="shared" si="43"/>
        <v>0</v>
      </c>
      <c r="Y262" s="47"/>
      <c r="Z262" s="66">
        <f>IF(OR(AND((AA261-$D$993-SUM($C$8:AA$8)+SUMIFS($C262:W262,$C$11:W$11,"Payment"))&lt;=0,SUMIFS($C262:X262,$C$11:X$11,"Balance")=0,X262=0),AA$8&gt;=AA261),AA261,
IF(SUMIFS($C262:X262,$C$11:X$11,"Balance")=0, $D$993+SUM($B$8:AA$8)-SUMIFS($C262:W262,$C$11:W$11,"Payment"),
AA$8))</f>
        <v>0</v>
      </c>
      <c r="AA262" s="66">
        <f t="shared" si="44"/>
        <v>0</v>
      </c>
      <c r="AB262" s="47"/>
      <c r="AC262" s="66">
        <f>IF(OR(AND((AD261-$D$993-SUM($C$8:AD$8)+SUMIFS($C262:Z262,$C$11:Z$11,"Payment"))&lt;=0,SUMIFS($C262:AA262,$C$11:AA$11,"Balance")=0,AA262=0),AD$8&gt;=AD261),AD261,
IF(SUMIFS($C262:AA262,$C$11:AA$11,"Balance")=0, $D$993+SUM($B$8:AD$8)-SUMIFS($C262:Z262,$C$11:Z$11,"Payment"),
AD$8))</f>
        <v>0</v>
      </c>
      <c r="AD262" s="66">
        <f t="shared" si="45"/>
        <v>0</v>
      </c>
      <c r="AE262" s="47"/>
      <c r="AF262" s="66">
        <f>IF(OR(AND((AG261-$D$993-SUM($C$8:AG$8)+SUMIFS($C262:AC262,$C$11:AC$11,"Payment"))&lt;=0,SUMIFS($C262:AD262,$C$11:AD$11,"Balance")=0,AD262=0),AG$8&gt;=AG261),AG261,
IF(SUMIFS($C262:AD262,$C$11:AD$11,"Balance")=0, $D$993+SUM($B$8:AG$8)-SUMIFS($C262:AC262,$C$11:AC$11,"Payment"),
AG$8))</f>
        <v>0</v>
      </c>
      <c r="AG262" s="66">
        <f t="shared" si="46"/>
        <v>0</v>
      </c>
      <c r="AH262" s="47"/>
      <c r="AI262" s="66">
        <f>IF(OR(AND((AJ261-$D$993-SUM($C$8:AJ$8)+SUMIFS($C262:AF262,$C$11:AF$11,"Payment"))&lt;=0,SUMIFS($C262:AG262,$C$11:AG$11,"Balance")=0,AG262=0),AJ$8&gt;=AJ261),AJ261,
IF(SUMIFS($C262:AG262,$C$11:AG$11,"Balance")=0, $D$993+SUM($B$8:AJ$8)-SUMIFS($C262:AF262,$C$11:AF$11,"Payment"),
AJ$8))</f>
        <v>0</v>
      </c>
      <c r="AJ262" s="66">
        <f t="shared" si="47"/>
        <v>0</v>
      </c>
      <c r="AK262" s="67"/>
    </row>
    <row r="263" spans="1:37" s="49" customFormat="1" ht="15.6">
      <c r="A263" s="65">
        <v>252</v>
      </c>
      <c r="B263" s="66">
        <f>IF(OR(AND((C262-$D$993-SUM($C$8:C$8))&lt;=0),C$8&gt;=C262),C262, C$8+$D$993)</f>
        <v>0</v>
      </c>
      <c r="C263" s="66">
        <f t="shared" si="36"/>
        <v>0</v>
      </c>
      <c r="D263" s="67"/>
      <c r="E263" s="66">
        <f>IF(OR(AND((F262-$D$993-SUM($C$8:F$8)+SUMIFS(B263:$C263,B$11:$C$11,"Payment"))&lt;=0,SUMIFS($C263:C263,$C$11:C$11,"Balance")=0,C263=0),F$8&gt;=F262),F262,
IF(SUMIFS($C263:C263,$C$11:C$11,"Balance")=0, $D$993+SUM($B$8:F$8)-SUMIFS(B263:$C263,B$11:$C$11,"Payment"),
F$8))</f>
        <v>0</v>
      </c>
      <c r="F263" s="66">
        <f t="shared" si="37"/>
        <v>0</v>
      </c>
      <c r="G263" s="67"/>
      <c r="H263" s="66">
        <f>IF(OR(AND((I262-$D$993-SUM($C$8:I$8)+SUMIFS($C263:E263,$C$11:E$11,"Payment"))&lt;=0,SUMIFS($C263:F263,$C$11:F$11,"Balance")=0,F263=0),I$8&gt;=I262),I262,
IF(SUMIFS($C263:F263,$C$11:F$11,"Balance")=0, $D$993+SUM($B$8:I$8)-SUMIFS($C263:E263,$C$11:E$11,"Payment"),
I$8))</f>
        <v>0</v>
      </c>
      <c r="I263" s="66">
        <f t="shared" si="38"/>
        <v>0</v>
      </c>
      <c r="J263" s="47"/>
      <c r="K263" s="66">
        <f>IF(OR(AND((L262-$D$993-SUM($C$8:L$8)+SUMIFS($C263:H263,$C$11:H$11,"Payment"))&lt;=0,SUMIFS($C263:I263,$C$11:I$11,"Balance")=0,I263=0),L$8&gt;=L262),L262,
IF(SUMIFS($C263:I263,$C$11:I$11,"Balance")=0, $D$993+SUM($B$8:L$8)-SUMIFS($C263:H263,$C$11:H$11,"Payment"),
L$8))</f>
        <v>0</v>
      </c>
      <c r="L263" s="66">
        <f t="shared" si="39"/>
        <v>0</v>
      </c>
      <c r="M263" s="47"/>
      <c r="N263" s="66">
        <f>IF(OR(AND((O262-$D$993-SUM($C$8:O$8)+SUMIFS($C263:K263,$C$11:K$11,"Payment"))&lt;=0,SUMIFS($C263:L263,$C$11:L$11,"Balance")=0,L263=0),O$8&gt;=O262),O262,
IF(SUMIFS($C263:L263,$C$11:L$11,"Balance")=0, $D$993+SUM($B$8:O$8)-SUMIFS($C263:K263,$C$11:K$11,"Payment"),
O$8))</f>
        <v>0</v>
      </c>
      <c r="O263" s="66">
        <f t="shared" si="40"/>
        <v>0</v>
      </c>
      <c r="P263" s="47"/>
      <c r="Q263" s="66">
        <f>IF(OR(AND((R262-$D$993-SUM($C$8:R$8)+SUMIFS($C263:N263,$C$11:N$11,"Payment"))&lt;=0,SUMIFS($C263:O263,$C$11:O$11,"Balance")=0,O263=0),R$8&gt;=R262),R262,
IF(SUMIFS($C263:O263,$C$11:O$11,"Balance")=0, $D$993+SUM($B$8:R$8)-SUMIFS($C263:N263,$C$11:N$11,"Payment"),
R$8))</f>
        <v>0</v>
      </c>
      <c r="R263" s="66">
        <f t="shared" si="41"/>
        <v>0</v>
      </c>
      <c r="S263" s="47"/>
      <c r="T263" s="66">
        <f>IF(OR(AND((U262-$D$993-SUM($C$8:U$8)+SUMIFS($C263:Q263,$C$11:Q$11,"Payment"))&lt;=0,SUMIFS($C263:R263,$C$11:R$11,"Balance")=0,R263=0),U$8&gt;=U262),U262,
IF(SUMIFS($C263:R263,$C$11:R$11,"Balance")=0, $D$993+SUM($B$8:U$8)-SUMIFS($C263:Q263,$C$11:Q$11,"Payment"),
U$8))</f>
        <v>0</v>
      </c>
      <c r="U263" s="66">
        <f t="shared" si="42"/>
        <v>0</v>
      </c>
      <c r="V263" s="47"/>
      <c r="W263" s="66">
        <f>IF(OR(AND((X262-$D$993-SUM($C$8:X$8)+SUMIFS($C263:T263,$C$11:T$11,"Payment"))&lt;=0,SUMIFS($C263:U263,$C$11:U$11,"Balance")=0,U263=0),X$8&gt;=X262),X262,
IF(SUMIFS($C263:U263,$C$11:U$11,"Balance")=0, $D$993+SUM($B$8:X$8)-SUMIFS($C263:T263,$C$11:T$11,"Payment"),
X$8))</f>
        <v>0</v>
      </c>
      <c r="X263" s="66">
        <f t="shared" si="43"/>
        <v>0</v>
      </c>
      <c r="Y263" s="47"/>
      <c r="Z263" s="66">
        <f>IF(OR(AND((AA262-$D$993-SUM($C$8:AA$8)+SUMIFS($C263:W263,$C$11:W$11,"Payment"))&lt;=0,SUMIFS($C263:X263,$C$11:X$11,"Balance")=0,X263=0),AA$8&gt;=AA262),AA262,
IF(SUMIFS($C263:X263,$C$11:X$11,"Balance")=0, $D$993+SUM($B$8:AA$8)-SUMIFS($C263:W263,$C$11:W$11,"Payment"),
AA$8))</f>
        <v>0</v>
      </c>
      <c r="AA263" s="66">
        <f t="shared" si="44"/>
        <v>0</v>
      </c>
      <c r="AB263" s="47"/>
      <c r="AC263" s="66">
        <f>IF(OR(AND((AD262-$D$993-SUM($C$8:AD$8)+SUMIFS($C263:Z263,$C$11:Z$11,"Payment"))&lt;=0,SUMIFS($C263:AA263,$C$11:AA$11,"Balance")=0,AA263=0),AD$8&gt;=AD262),AD262,
IF(SUMIFS($C263:AA263,$C$11:AA$11,"Balance")=0, $D$993+SUM($B$8:AD$8)-SUMIFS($C263:Z263,$C$11:Z$11,"Payment"),
AD$8))</f>
        <v>0</v>
      </c>
      <c r="AD263" s="66">
        <f t="shared" si="45"/>
        <v>0</v>
      </c>
      <c r="AE263" s="47"/>
      <c r="AF263" s="66">
        <f>IF(OR(AND((AG262-$D$993-SUM($C$8:AG$8)+SUMIFS($C263:AC263,$C$11:AC$11,"Payment"))&lt;=0,SUMIFS($C263:AD263,$C$11:AD$11,"Balance")=0,AD263=0),AG$8&gt;=AG262),AG262,
IF(SUMIFS($C263:AD263,$C$11:AD$11,"Balance")=0, $D$993+SUM($B$8:AG$8)-SUMIFS($C263:AC263,$C$11:AC$11,"Payment"),
AG$8))</f>
        <v>0</v>
      </c>
      <c r="AG263" s="66">
        <f t="shared" si="46"/>
        <v>0</v>
      </c>
      <c r="AH263" s="47"/>
      <c r="AI263" s="66">
        <f>IF(OR(AND((AJ262-$D$993-SUM($C$8:AJ$8)+SUMIFS($C263:AF263,$C$11:AF$11,"Payment"))&lt;=0,SUMIFS($C263:AG263,$C$11:AG$11,"Balance")=0,AG263=0),AJ$8&gt;=AJ262),AJ262,
IF(SUMIFS($C263:AG263,$C$11:AG$11,"Balance")=0, $D$993+SUM($B$8:AJ$8)-SUMIFS($C263:AF263,$C$11:AF$11,"Payment"),
AJ$8))</f>
        <v>0</v>
      </c>
      <c r="AJ263" s="66">
        <f t="shared" si="47"/>
        <v>0</v>
      </c>
      <c r="AK263" s="67"/>
    </row>
    <row r="264" spans="1:37" s="49" customFormat="1" ht="15.6">
      <c r="A264" s="65">
        <v>253</v>
      </c>
      <c r="B264" s="66">
        <f>IF(OR(AND((C263-$D$993-SUM($C$8:C$8))&lt;=0),C$8&gt;=C263),C263, C$8+$D$993)</f>
        <v>0</v>
      </c>
      <c r="C264" s="66">
        <f t="shared" si="36"/>
        <v>0</v>
      </c>
      <c r="D264" s="67"/>
      <c r="E264" s="66">
        <f>IF(OR(AND((F263-$D$993-SUM($C$8:F$8)+SUMIFS(B264:$C264,B$11:$C$11,"Payment"))&lt;=0,SUMIFS($C264:C264,$C$11:C$11,"Balance")=0,C264=0),F$8&gt;=F263),F263,
IF(SUMIFS($C264:C264,$C$11:C$11,"Balance")=0, $D$993+SUM($B$8:F$8)-SUMIFS(B264:$C264,B$11:$C$11,"Payment"),
F$8))</f>
        <v>0</v>
      </c>
      <c r="F264" s="66">
        <f t="shared" si="37"/>
        <v>0</v>
      </c>
      <c r="G264" s="67"/>
      <c r="H264" s="66">
        <f>IF(OR(AND((I263-$D$993-SUM($C$8:I$8)+SUMIFS($C264:E264,$C$11:E$11,"Payment"))&lt;=0,SUMIFS($C264:F264,$C$11:F$11,"Balance")=0,F264=0),I$8&gt;=I263),I263,
IF(SUMIFS($C264:F264,$C$11:F$11,"Balance")=0, $D$993+SUM($B$8:I$8)-SUMIFS($C264:E264,$C$11:E$11,"Payment"),
I$8))</f>
        <v>0</v>
      </c>
      <c r="I264" s="66">
        <f t="shared" si="38"/>
        <v>0</v>
      </c>
      <c r="J264" s="47"/>
      <c r="K264" s="66">
        <f>IF(OR(AND((L263-$D$993-SUM($C$8:L$8)+SUMIFS($C264:H264,$C$11:H$11,"Payment"))&lt;=0,SUMIFS($C264:I264,$C$11:I$11,"Balance")=0,I264=0),L$8&gt;=L263),L263,
IF(SUMIFS($C264:I264,$C$11:I$11,"Balance")=0, $D$993+SUM($B$8:L$8)-SUMIFS($C264:H264,$C$11:H$11,"Payment"),
L$8))</f>
        <v>0</v>
      </c>
      <c r="L264" s="66">
        <f t="shared" si="39"/>
        <v>0</v>
      </c>
      <c r="M264" s="47"/>
      <c r="N264" s="66">
        <f>IF(OR(AND((O263-$D$993-SUM($C$8:O$8)+SUMIFS($C264:K264,$C$11:K$11,"Payment"))&lt;=0,SUMIFS($C264:L264,$C$11:L$11,"Balance")=0,L264=0),O$8&gt;=O263),O263,
IF(SUMIFS($C264:L264,$C$11:L$11,"Balance")=0, $D$993+SUM($B$8:O$8)-SUMIFS($C264:K264,$C$11:K$11,"Payment"),
O$8))</f>
        <v>0</v>
      </c>
      <c r="O264" s="66">
        <f t="shared" si="40"/>
        <v>0</v>
      </c>
      <c r="P264" s="47"/>
      <c r="Q264" s="66">
        <f>IF(OR(AND((R263-$D$993-SUM($C$8:R$8)+SUMIFS($C264:N264,$C$11:N$11,"Payment"))&lt;=0,SUMIFS($C264:O264,$C$11:O$11,"Balance")=0,O264=0),R$8&gt;=R263),R263,
IF(SUMIFS($C264:O264,$C$11:O$11,"Balance")=0, $D$993+SUM($B$8:R$8)-SUMIFS($C264:N264,$C$11:N$11,"Payment"),
R$8))</f>
        <v>0</v>
      </c>
      <c r="R264" s="66">
        <f t="shared" si="41"/>
        <v>0</v>
      </c>
      <c r="S264" s="47"/>
      <c r="T264" s="66">
        <f>IF(OR(AND((U263-$D$993-SUM($C$8:U$8)+SUMIFS($C264:Q264,$C$11:Q$11,"Payment"))&lt;=0,SUMIFS($C264:R264,$C$11:R$11,"Balance")=0,R264=0),U$8&gt;=U263),U263,
IF(SUMIFS($C264:R264,$C$11:R$11,"Balance")=0, $D$993+SUM($B$8:U$8)-SUMIFS($C264:Q264,$C$11:Q$11,"Payment"),
U$8))</f>
        <v>0</v>
      </c>
      <c r="U264" s="66">
        <f t="shared" si="42"/>
        <v>0</v>
      </c>
      <c r="V264" s="47"/>
      <c r="W264" s="66">
        <f>IF(OR(AND((X263-$D$993-SUM($C$8:X$8)+SUMIFS($C264:T264,$C$11:T$11,"Payment"))&lt;=0,SUMIFS($C264:U264,$C$11:U$11,"Balance")=0,U264=0),X$8&gt;=X263),X263,
IF(SUMIFS($C264:U264,$C$11:U$11,"Balance")=0, $D$993+SUM($B$8:X$8)-SUMIFS($C264:T264,$C$11:T$11,"Payment"),
X$8))</f>
        <v>0</v>
      </c>
      <c r="X264" s="66">
        <f t="shared" si="43"/>
        <v>0</v>
      </c>
      <c r="Y264" s="47"/>
      <c r="Z264" s="66">
        <f>IF(OR(AND((AA263-$D$993-SUM($C$8:AA$8)+SUMIFS($C264:W264,$C$11:W$11,"Payment"))&lt;=0,SUMIFS($C264:X264,$C$11:X$11,"Balance")=0,X264=0),AA$8&gt;=AA263),AA263,
IF(SUMIFS($C264:X264,$C$11:X$11,"Balance")=0, $D$993+SUM($B$8:AA$8)-SUMIFS($C264:W264,$C$11:W$11,"Payment"),
AA$8))</f>
        <v>0</v>
      </c>
      <c r="AA264" s="66">
        <f t="shared" si="44"/>
        <v>0</v>
      </c>
      <c r="AB264" s="47"/>
      <c r="AC264" s="66">
        <f>IF(OR(AND((AD263-$D$993-SUM($C$8:AD$8)+SUMIFS($C264:Z264,$C$11:Z$11,"Payment"))&lt;=0,SUMIFS($C264:AA264,$C$11:AA$11,"Balance")=0,AA264=0),AD$8&gt;=AD263),AD263,
IF(SUMIFS($C264:AA264,$C$11:AA$11,"Balance")=0, $D$993+SUM($B$8:AD$8)-SUMIFS($C264:Z264,$C$11:Z$11,"Payment"),
AD$8))</f>
        <v>0</v>
      </c>
      <c r="AD264" s="66">
        <f t="shared" si="45"/>
        <v>0</v>
      </c>
      <c r="AE264" s="47"/>
      <c r="AF264" s="66">
        <f>IF(OR(AND((AG263-$D$993-SUM($C$8:AG$8)+SUMIFS($C264:AC264,$C$11:AC$11,"Payment"))&lt;=0,SUMIFS($C264:AD264,$C$11:AD$11,"Balance")=0,AD264=0),AG$8&gt;=AG263),AG263,
IF(SUMIFS($C264:AD264,$C$11:AD$11,"Balance")=0, $D$993+SUM($B$8:AG$8)-SUMIFS($C264:AC264,$C$11:AC$11,"Payment"),
AG$8))</f>
        <v>0</v>
      </c>
      <c r="AG264" s="66">
        <f t="shared" si="46"/>
        <v>0</v>
      </c>
      <c r="AH264" s="47"/>
      <c r="AI264" s="66">
        <f>IF(OR(AND((AJ263-$D$993-SUM($C$8:AJ$8)+SUMIFS($C264:AF264,$C$11:AF$11,"Payment"))&lt;=0,SUMIFS($C264:AG264,$C$11:AG$11,"Balance")=0,AG264=0),AJ$8&gt;=AJ263),AJ263,
IF(SUMIFS($C264:AG264,$C$11:AG$11,"Balance")=0, $D$993+SUM($B$8:AJ$8)-SUMIFS($C264:AF264,$C$11:AF$11,"Payment"),
AJ$8))</f>
        <v>0</v>
      </c>
      <c r="AJ264" s="66">
        <f t="shared" si="47"/>
        <v>0</v>
      </c>
      <c r="AK264" s="67"/>
    </row>
    <row r="265" spans="1:37" s="49" customFormat="1" ht="15.6">
      <c r="A265" s="65">
        <v>254</v>
      </c>
      <c r="B265" s="66">
        <f>IF(OR(AND((C264-$D$993-SUM($C$8:C$8))&lt;=0),C$8&gt;=C264),C264, C$8+$D$993)</f>
        <v>0</v>
      </c>
      <c r="C265" s="66">
        <f t="shared" si="36"/>
        <v>0</v>
      </c>
      <c r="D265" s="67"/>
      <c r="E265" s="66">
        <f>IF(OR(AND((F264-$D$993-SUM($C$8:F$8)+SUMIFS(B265:$C265,B$11:$C$11,"Payment"))&lt;=0,SUMIFS($C265:C265,$C$11:C$11,"Balance")=0,C265=0),F$8&gt;=F264),F264,
IF(SUMIFS($C265:C265,$C$11:C$11,"Balance")=0, $D$993+SUM($B$8:F$8)-SUMIFS(B265:$C265,B$11:$C$11,"Payment"),
F$8))</f>
        <v>0</v>
      </c>
      <c r="F265" s="66">
        <f t="shared" si="37"/>
        <v>0</v>
      </c>
      <c r="G265" s="67"/>
      <c r="H265" s="66">
        <f>IF(OR(AND((I264-$D$993-SUM($C$8:I$8)+SUMIFS($C265:E265,$C$11:E$11,"Payment"))&lt;=0,SUMIFS($C265:F265,$C$11:F$11,"Balance")=0,F265=0),I$8&gt;=I264),I264,
IF(SUMIFS($C265:F265,$C$11:F$11,"Balance")=0, $D$993+SUM($B$8:I$8)-SUMIFS($C265:E265,$C$11:E$11,"Payment"),
I$8))</f>
        <v>0</v>
      </c>
      <c r="I265" s="66">
        <f t="shared" si="38"/>
        <v>0</v>
      </c>
      <c r="J265" s="47"/>
      <c r="K265" s="66">
        <f>IF(OR(AND((L264-$D$993-SUM($C$8:L$8)+SUMIFS($C265:H265,$C$11:H$11,"Payment"))&lt;=0,SUMIFS($C265:I265,$C$11:I$11,"Balance")=0,I265=0),L$8&gt;=L264),L264,
IF(SUMIFS($C265:I265,$C$11:I$11,"Balance")=0, $D$993+SUM($B$8:L$8)-SUMIFS($C265:H265,$C$11:H$11,"Payment"),
L$8))</f>
        <v>0</v>
      </c>
      <c r="L265" s="66">
        <f t="shared" si="39"/>
        <v>0</v>
      </c>
      <c r="M265" s="47"/>
      <c r="N265" s="66">
        <f>IF(OR(AND((O264-$D$993-SUM($C$8:O$8)+SUMIFS($C265:K265,$C$11:K$11,"Payment"))&lt;=0,SUMIFS($C265:L265,$C$11:L$11,"Balance")=0,L265=0),O$8&gt;=O264),O264,
IF(SUMIFS($C265:L265,$C$11:L$11,"Balance")=0, $D$993+SUM($B$8:O$8)-SUMIFS($C265:K265,$C$11:K$11,"Payment"),
O$8))</f>
        <v>0</v>
      </c>
      <c r="O265" s="66">
        <f t="shared" si="40"/>
        <v>0</v>
      </c>
      <c r="P265" s="47"/>
      <c r="Q265" s="66">
        <f>IF(OR(AND((R264-$D$993-SUM($C$8:R$8)+SUMIFS($C265:N265,$C$11:N$11,"Payment"))&lt;=0,SUMIFS($C265:O265,$C$11:O$11,"Balance")=0,O265=0),R$8&gt;=R264),R264,
IF(SUMIFS($C265:O265,$C$11:O$11,"Balance")=0, $D$993+SUM($B$8:R$8)-SUMIFS($C265:N265,$C$11:N$11,"Payment"),
R$8))</f>
        <v>0</v>
      </c>
      <c r="R265" s="66">
        <f t="shared" si="41"/>
        <v>0</v>
      </c>
      <c r="S265" s="47"/>
      <c r="T265" s="66">
        <f>IF(OR(AND((U264-$D$993-SUM($C$8:U$8)+SUMIFS($C265:Q265,$C$11:Q$11,"Payment"))&lt;=0,SUMIFS($C265:R265,$C$11:R$11,"Balance")=0,R265=0),U$8&gt;=U264),U264,
IF(SUMIFS($C265:R265,$C$11:R$11,"Balance")=0, $D$993+SUM($B$8:U$8)-SUMIFS($C265:Q265,$C$11:Q$11,"Payment"),
U$8))</f>
        <v>0</v>
      </c>
      <c r="U265" s="66">
        <f t="shared" si="42"/>
        <v>0</v>
      </c>
      <c r="V265" s="47"/>
      <c r="W265" s="66">
        <f>IF(OR(AND((X264-$D$993-SUM($C$8:X$8)+SUMIFS($C265:T265,$C$11:T$11,"Payment"))&lt;=0,SUMIFS($C265:U265,$C$11:U$11,"Balance")=0,U265=0),X$8&gt;=X264),X264,
IF(SUMIFS($C265:U265,$C$11:U$11,"Balance")=0, $D$993+SUM($B$8:X$8)-SUMIFS($C265:T265,$C$11:T$11,"Payment"),
X$8))</f>
        <v>0</v>
      </c>
      <c r="X265" s="66">
        <f t="shared" si="43"/>
        <v>0</v>
      </c>
      <c r="Y265" s="47"/>
      <c r="Z265" s="66">
        <f>IF(OR(AND((AA264-$D$993-SUM($C$8:AA$8)+SUMIFS($C265:W265,$C$11:W$11,"Payment"))&lt;=0,SUMIFS($C265:X265,$C$11:X$11,"Balance")=0,X265=0),AA$8&gt;=AA264),AA264,
IF(SUMIFS($C265:X265,$C$11:X$11,"Balance")=0, $D$993+SUM($B$8:AA$8)-SUMIFS($C265:W265,$C$11:W$11,"Payment"),
AA$8))</f>
        <v>0</v>
      </c>
      <c r="AA265" s="66">
        <f t="shared" si="44"/>
        <v>0</v>
      </c>
      <c r="AB265" s="47"/>
      <c r="AC265" s="66">
        <f>IF(OR(AND((AD264-$D$993-SUM($C$8:AD$8)+SUMIFS($C265:Z265,$C$11:Z$11,"Payment"))&lt;=0,SUMIFS($C265:AA265,$C$11:AA$11,"Balance")=0,AA265=0),AD$8&gt;=AD264),AD264,
IF(SUMIFS($C265:AA265,$C$11:AA$11,"Balance")=0, $D$993+SUM($B$8:AD$8)-SUMIFS($C265:Z265,$C$11:Z$11,"Payment"),
AD$8))</f>
        <v>0</v>
      </c>
      <c r="AD265" s="66">
        <f t="shared" si="45"/>
        <v>0</v>
      </c>
      <c r="AE265" s="47"/>
      <c r="AF265" s="66">
        <f>IF(OR(AND((AG264-$D$993-SUM($C$8:AG$8)+SUMIFS($C265:AC265,$C$11:AC$11,"Payment"))&lt;=0,SUMIFS($C265:AD265,$C$11:AD$11,"Balance")=0,AD265=0),AG$8&gt;=AG264),AG264,
IF(SUMIFS($C265:AD265,$C$11:AD$11,"Balance")=0, $D$993+SUM($B$8:AG$8)-SUMIFS($C265:AC265,$C$11:AC$11,"Payment"),
AG$8))</f>
        <v>0</v>
      </c>
      <c r="AG265" s="66">
        <f t="shared" si="46"/>
        <v>0</v>
      </c>
      <c r="AH265" s="47"/>
      <c r="AI265" s="66">
        <f>IF(OR(AND((AJ264-$D$993-SUM($C$8:AJ$8)+SUMIFS($C265:AF265,$C$11:AF$11,"Payment"))&lt;=0,SUMIFS($C265:AG265,$C$11:AG$11,"Balance")=0,AG265=0),AJ$8&gt;=AJ264),AJ264,
IF(SUMIFS($C265:AG265,$C$11:AG$11,"Balance")=0, $D$993+SUM($B$8:AJ$8)-SUMIFS($C265:AF265,$C$11:AF$11,"Payment"),
AJ$8))</f>
        <v>0</v>
      </c>
      <c r="AJ265" s="66">
        <f t="shared" si="47"/>
        <v>0</v>
      </c>
      <c r="AK265" s="67"/>
    </row>
    <row r="266" spans="1:37" s="49" customFormat="1" ht="15.6">
      <c r="A266" s="65">
        <v>255</v>
      </c>
      <c r="B266" s="66">
        <f>IF(OR(AND((C265-$D$993-SUM($C$8:C$8))&lt;=0),C$8&gt;=C265),C265, C$8+$D$993)</f>
        <v>0</v>
      </c>
      <c r="C266" s="66">
        <f t="shared" si="36"/>
        <v>0</v>
      </c>
      <c r="D266" s="67"/>
      <c r="E266" s="66">
        <f>IF(OR(AND((F265-$D$993-SUM($C$8:F$8)+SUMIFS(B266:$C266,B$11:$C$11,"Payment"))&lt;=0,SUMIFS($C266:C266,$C$11:C$11,"Balance")=0,C266=0),F$8&gt;=F265),F265,
IF(SUMIFS($C266:C266,$C$11:C$11,"Balance")=0, $D$993+SUM($B$8:F$8)-SUMIFS(B266:$C266,B$11:$C$11,"Payment"),
F$8))</f>
        <v>0</v>
      </c>
      <c r="F266" s="66">
        <f t="shared" si="37"/>
        <v>0</v>
      </c>
      <c r="G266" s="67"/>
      <c r="H266" s="66">
        <f>IF(OR(AND((I265-$D$993-SUM($C$8:I$8)+SUMIFS($C266:E266,$C$11:E$11,"Payment"))&lt;=0,SUMIFS($C266:F266,$C$11:F$11,"Balance")=0,F266=0),I$8&gt;=I265),I265,
IF(SUMIFS($C266:F266,$C$11:F$11,"Balance")=0, $D$993+SUM($B$8:I$8)-SUMIFS($C266:E266,$C$11:E$11,"Payment"),
I$8))</f>
        <v>0</v>
      </c>
      <c r="I266" s="66">
        <f t="shared" si="38"/>
        <v>0</v>
      </c>
      <c r="J266" s="47"/>
      <c r="K266" s="66">
        <f>IF(OR(AND((L265-$D$993-SUM($C$8:L$8)+SUMIFS($C266:H266,$C$11:H$11,"Payment"))&lt;=0,SUMIFS($C266:I266,$C$11:I$11,"Balance")=0,I266=0),L$8&gt;=L265),L265,
IF(SUMIFS($C266:I266,$C$11:I$11,"Balance")=0, $D$993+SUM($B$8:L$8)-SUMIFS($C266:H266,$C$11:H$11,"Payment"),
L$8))</f>
        <v>0</v>
      </c>
      <c r="L266" s="66">
        <f t="shared" si="39"/>
        <v>0</v>
      </c>
      <c r="M266" s="47"/>
      <c r="N266" s="66">
        <f>IF(OR(AND((O265-$D$993-SUM($C$8:O$8)+SUMIFS($C266:K266,$C$11:K$11,"Payment"))&lt;=0,SUMIFS($C266:L266,$C$11:L$11,"Balance")=0,L266=0),O$8&gt;=O265),O265,
IF(SUMIFS($C266:L266,$C$11:L$11,"Balance")=0, $D$993+SUM($B$8:O$8)-SUMIFS($C266:K266,$C$11:K$11,"Payment"),
O$8))</f>
        <v>0</v>
      </c>
      <c r="O266" s="66">
        <f t="shared" si="40"/>
        <v>0</v>
      </c>
      <c r="P266" s="47"/>
      <c r="Q266" s="66">
        <f>IF(OR(AND((R265-$D$993-SUM($C$8:R$8)+SUMIFS($C266:N266,$C$11:N$11,"Payment"))&lt;=0,SUMIFS($C266:O266,$C$11:O$11,"Balance")=0,O266=0),R$8&gt;=R265),R265,
IF(SUMIFS($C266:O266,$C$11:O$11,"Balance")=0, $D$993+SUM($B$8:R$8)-SUMIFS($C266:N266,$C$11:N$11,"Payment"),
R$8))</f>
        <v>0</v>
      </c>
      <c r="R266" s="66">
        <f t="shared" si="41"/>
        <v>0</v>
      </c>
      <c r="S266" s="47"/>
      <c r="T266" s="66">
        <f>IF(OR(AND((U265-$D$993-SUM($C$8:U$8)+SUMIFS($C266:Q266,$C$11:Q$11,"Payment"))&lt;=0,SUMIFS($C266:R266,$C$11:R$11,"Balance")=0,R266=0),U$8&gt;=U265),U265,
IF(SUMIFS($C266:R266,$C$11:R$11,"Balance")=0, $D$993+SUM($B$8:U$8)-SUMIFS($C266:Q266,$C$11:Q$11,"Payment"),
U$8))</f>
        <v>0</v>
      </c>
      <c r="U266" s="66">
        <f t="shared" si="42"/>
        <v>0</v>
      </c>
      <c r="V266" s="47"/>
      <c r="W266" s="66">
        <f>IF(OR(AND((X265-$D$993-SUM($C$8:X$8)+SUMIFS($C266:T266,$C$11:T$11,"Payment"))&lt;=0,SUMIFS($C266:U266,$C$11:U$11,"Balance")=0,U266=0),X$8&gt;=X265),X265,
IF(SUMIFS($C266:U266,$C$11:U$11,"Balance")=0, $D$993+SUM($B$8:X$8)-SUMIFS($C266:T266,$C$11:T$11,"Payment"),
X$8))</f>
        <v>0</v>
      </c>
      <c r="X266" s="66">
        <f t="shared" si="43"/>
        <v>0</v>
      </c>
      <c r="Y266" s="47"/>
      <c r="Z266" s="66">
        <f>IF(OR(AND((AA265-$D$993-SUM($C$8:AA$8)+SUMIFS($C266:W266,$C$11:W$11,"Payment"))&lt;=0,SUMIFS($C266:X266,$C$11:X$11,"Balance")=0,X266=0),AA$8&gt;=AA265),AA265,
IF(SUMIFS($C266:X266,$C$11:X$11,"Balance")=0, $D$993+SUM($B$8:AA$8)-SUMIFS($C266:W266,$C$11:W$11,"Payment"),
AA$8))</f>
        <v>0</v>
      </c>
      <c r="AA266" s="66">
        <f t="shared" si="44"/>
        <v>0</v>
      </c>
      <c r="AB266" s="47"/>
      <c r="AC266" s="66">
        <f>IF(OR(AND((AD265-$D$993-SUM($C$8:AD$8)+SUMIFS($C266:Z266,$C$11:Z$11,"Payment"))&lt;=0,SUMIFS($C266:AA266,$C$11:AA$11,"Balance")=0,AA266=0),AD$8&gt;=AD265),AD265,
IF(SUMIFS($C266:AA266,$C$11:AA$11,"Balance")=0, $D$993+SUM($B$8:AD$8)-SUMIFS($C266:Z266,$C$11:Z$11,"Payment"),
AD$8))</f>
        <v>0</v>
      </c>
      <c r="AD266" s="66">
        <f t="shared" si="45"/>
        <v>0</v>
      </c>
      <c r="AE266" s="47"/>
      <c r="AF266" s="66">
        <f>IF(OR(AND((AG265-$D$993-SUM($C$8:AG$8)+SUMIFS($C266:AC266,$C$11:AC$11,"Payment"))&lt;=0,SUMIFS($C266:AD266,$C$11:AD$11,"Balance")=0,AD266=0),AG$8&gt;=AG265),AG265,
IF(SUMIFS($C266:AD266,$C$11:AD$11,"Balance")=0, $D$993+SUM($B$8:AG$8)-SUMIFS($C266:AC266,$C$11:AC$11,"Payment"),
AG$8))</f>
        <v>0</v>
      </c>
      <c r="AG266" s="66">
        <f t="shared" si="46"/>
        <v>0</v>
      </c>
      <c r="AH266" s="47"/>
      <c r="AI266" s="66">
        <f>IF(OR(AND((AJ265-$D$993-SUM($C$8:AJ$8)+SUMIFS($C266:AF266,$C$11:AF$11,"Payment"))&lt;=0,SUMIFS($C266:AG266,$C$11:AG$11,"Balance")=0,AG266=0),AJ$8&gt;=AJ265),AJ265,
IF(SUMIFS($C266:AG266,$C$11:AG$11,"Balance")=0, $D$993+SUM($B$8:AJ$8)-SUMIFS($C266:AF266,$C$11:AF$11,"Payment"),
AJ$8))</f>
        <v>0</v>
      </c>
      <c r="AJ266" s="66">
        <f t="shared" si="47"/>
        <v>0</v>
      </c>
      <c r="AK266" s="67"/>
    </row>
    <row r="267" spans="1:37" s="49" customFormat="1" ht="15.6">
      <c r="A267" s="65">
        <v>256</v>
      </c>
      <c r="B267" s="66">
        <f>IF(OR(AND((C266-$D$993-SUM($C$8:C$8))&lt;=0),C$8&gt;=C266),C266, C$8+$D$993)</f>
        <v>0</v>
      </c>
      <c r="C267" s="66">
        <f t="shared" si="36"/>
        <v>0</v>
      </c>
      <c r="D267" s="67"/>
      <c r="E267" s="66">
        <f>IF(OR(AND((F266-$D$993-SUM($C$8:F$8)+SUMIFS(B267:$C267,B$11:$C$11,"Payment"))&lt;=0,SUMIFS($C267:C267,$C$11:C$11,"Balance")=0,C267=0),F$8&gt;=F266),F266,
IF(SUMIFS($C267:C267,$C$11:C$11,"Balance")=0, $D$993+SUM($B$8:F$8)-SUMIFS(B267:$C267,B$11:$C$11,"Payment"),
F$8))</f>
        <v>0</v>
      </c>
      <c r="F267" s="66">
        <f t="shared" si="37"/>
        <v>0</v>
      </c>
      <c r="G267" s="67"/>
      <c r="H267" s="66">
        <f>IF(OR(AND((I266-$D$993-SUM($C$8:I$8)+SUMIFS($C267:E267,$C$11:E$11,"Payment"))&lt;=0,SUMIFS($C267:F267,$C$11:F$11,"Balance")=0,F267=0),I$8&gt;=I266),I266,
IF(SUMIFS($C267:F267,$C$11:F$11,"Balance")=0, $D$993+SUM($B$8:I$8)-SUMIFS($C267:E267,$C$11:E$11,"Payment"),
I$8))</f>
        <v>0</v>
      </c>
      <c r="I267" s="66">
        <f t="shared" si="38"/>
        <v>0</v>
      </c>
      <c r="J267" s="47"/>
      <c r="K267" s="66">
        <f>IF(OR(AND((L266-$D$993-SUM($C$8:L$8)+SUMIFS($C267:H267,$C$11:H$11,"Payment"))&lt;=0,SUMIFS($C267:I267,$C$11:I$11,"Balance")=0,I267=0),L$8&gt;=L266),L266,
IF(SUMIFS($C267:I267,$C$11:I$11,"Balance")=0, $D$993+SUM($B$8:L$8)-SUMIFS($C267:H267,$C$11:H$11,"Payment"),
L$8))</f>
        <v>0</v>
      </c>
      <c r="L267" s="66">
        <f t="shared" si="39"/>
        <v>0</v>
      </c>
      <c r="M267" s="47"/>
      <c r="N267" s="66">
        <f>IF(OR(AND((O266-$D$993-SUM($C$8:O$8)+SUMIFS($C267:K267,$C$11:K$11,"Payment"))&lt;=0,SUMIFS($C267:L267,$C$11:L$11,"Balance")=0,L267=0),O$8&gt;=O266),O266,
IF(SUMIFS($C267:L267,$C$11:L$11,"Balance")=0, $D$993+SUM($B$8:O$8)-SUMIFS($C267:K267,$C$11:K$11,"Payment"),
O$8))</f>
        <v>0</v>
      </c>
      <c r="O267" s="66">
        <f t="shared" si="40"/>
        <v>0</v>
      </c>
      <c r="P267" s="47"/>
      <c r="Q267" s="66">
        <f>IF(OR(AND((R266-$D$993-SUM($C$8:R$8)+SUMIFS($C267:N267,$C$11:N$11,"Payment"))&lt;=0,SUMIFS($C267:O267,$C$11:O$11,"Balance")=0,O267=0),R$8&gt;=R266),R266,
IF(SUMIFS($C267:O267,$C$11:O$11,"Balance")=0, $D$993+SUM($B$8:R$8)-SUMIFS($C267:N267,$C$11:N$11,"Payment"),
R$8))</f>
        <v>0</v>
      </c>
      <c r="R267" s="66">
        <f t="shared" si="41"/>
        <v>0</v>
      </c>
      <c r="S267" s="47"/>
      <c r="T267" s="66">
        <f>IF(OR(AND((U266-$D$993-SUM($C$8:U$8)+SUMIFS($C267:Q267,$C$11:Q$11,"Payment"))&lt;=0,SUMIFS($C267:R267,$C$11:R$11,"Balance")=0,R267=0),U$8&gt;=U266),U266,
IF(SUMIFS($C267:R267,$C$11:R$11,"Balance")=0, $D$993+SUM($B$8:U$8)-SUMIFS($C267:Q267,$C$11:Q$11,"Payment"),
U$8))</f>
        <v>0</v>
      </c>
      <c r="U267" s="66">
        <f t="shared" si="42"/>
        <v>0</v>
      </c>
      <c r="V267" s="47"/>
      <c r="W267" s="66">
        <f>IF(OR(AND((X266-$D$993-SUM($C$8:X$8)+SUMIFS($C267:T267,$C$11:T$11,"Payment"))&lt;=0,SUMIFS($C267:U267,$C$11:U$11,"Balance")=0,U267=0),X$8&gt;=X266),X266,
IF(SUMIFS($C267:U267,$C$11:U$11,"Balance")=0, $D$993+SUM($B$8:X$8)-SUMIFS($C267:T267,$C$11:T$11,"Payment"),
X$8))</f>
        <v>0</v>
      </c>
      <c r="X267" s="66">
        <f t="shared" si="43"/>
        <v>0</v>
      </c>
      <c r="Y267" s="47"/>
      <c r="Z267" s="66">
        <f>IF(OR(AND((AA266-$D$993-SUM($C$8:AA$8)+SUMIFS($C267:W267,$C$11:W$11,"Payment"))&lt;=0,SUMIFS($C267:X267,$C$11:X$11,"Balance")=0,X267=0),AA$8&gt;=AA266),AA266,
IF(SUMIFS($C267:X267,$C$11:X$11,"Balance")=0, $D$993+SUM($B$8:AA$8)-SUMIFS($C267:W267,$C$11:W$11,"Payment"),
AA$8))</f>
        <v>0</v>
      </c>
      <c r="AA267" s="66">
        <f t="shared" si="44"/>
        <v>0</v>
      </c>
      <c r="AB267" s="47"/>
      <c r="AC267" s="66">
        <f>IF(OR(AND((AD266-$D$993-SUM($C$8:AD$8)+SUMIFS($C267:Z267,$C$11:Z$11,"Payment"))&lt;=0,SUMIFS($C267:AA267,$C$11:AA$11,"Balance")=0,AA267=0),AD$8&gt;=AD266),AD266,
IF(SUMIFS($C267:AA267,$C$11:AA$11,"Balance")=0, $D$993+SUM($B$8:AD$8)-SUMIFS($C267:Z267,$C$11:Z$11,"Payment"),
AD$8))</f>
        <v>0</v>
      </c>
      <c r="AD267" s="66">
        <f t="shared" si="45"/>
        <v>0</v>
      </c>
      <c r="AE267" s="47"/>
      <c r="AF267" s="66">
        <f>IF(OR(AND((AG266-$D$993-SUM($C$8:AG$8)+SUMIFS($C267:AC267,$C$11:AC$11,"Payment"))&lt;=0,SUMIFS($C267:AD267,$C$11:AD$11,"Balance")=0,AD267=0),AG$8&gt;=AG266),AG266,
IF(SUMIFS($C267:AD267,$C$11:AD$11,"Balance")=0, $D$993+SUM($B$8:AG$8)-SUMIFS($C267:AC267,$C$11:AC$11,"Payment"),
AG$8))</f>
        <v>0</v>
      </c>
      <c r="AG267" s="66">
        <f t="shared" si="46"/>
        <v>0</v>
      </c>
      <c r="AH267" s="47"/>
      <c r="AI267" s="66">
        <f>IF(OR(AND((AJ266-$D$993-SUM($C$8:AJ$8)+SUMIFS($C267:AF267,$C$11:AF$11,"Payment"))&lt;=0,SUMIFS($C267:AG267,$C$11:AG$11,"Balance")=0,AG267=0),AJ$8&gt;=AJ266),AJ266,
IF(SUMIFS($C267:AG267,$C$11:AG$11,"Balance")=0, $D$993+SUM($B$8:AJ$8)-SUMIFS($C267:AF267,$C$11:AF$11,"Payment"),
AJ$8))</f>
        <v>0</v>
      </c>
      <c r="AJ267" s="66">
        <f t="shared" si="47"/>
        <v>0</v>
      </c>
      <c r="AK267" s="67"/>
    </row>
    <row r="268" spans="1:37" s="49" customFormat="1" ht="15.6">
      <c r="A268" s="65">
        <v>257</v>
      </c>
      <c r="B268" s="66">
        <f>IF(OR(AND((C267-$D$993-SUM($C$8:C$8))&lt;=0),C$8&gt;=C267),C267, C$8+$D$993)</f>
        <v>0</v>
      </c>
      <c r="C268" s="66">
        <f t="shared" si="36"/>
        <v>0</v>
      </c>
      <c r="D268" s="67"/>
      <c r="E268" s="66">
        <f>IF(OR(AND((F267-$D$993-SUM($C$8:F$8)+SUMIFS(B268:$C268,B$11:$C$11,"Payment"))&lt;=0,SUMIFS($C268:C268,$C$11:C$11,"Balance")=0,C268=0),F$8&gt;=F267),F267,
IF(SUMIFS($C268:C268,$C$11:C$11,"Balance")=0, $D$993+SUM($B$8:F$8)-SUMIFS(B268:$C268,B$11:$C$11,"Payment"),
F$8))</f>
        <v>0</v>
      </c>
      <c r="F268" s="66">
        <f t="shared" si="37"/>
        <v>0</v>
      </c>
      <c r="G268" s="67"/>
      <c r="H268" s="66">
        <f>IF(OR(AND((I267-$D$993-SUM($C$8:I$8)+SUMIFS($C268:E268,$C$11:E$11,"Payment"))&lt;=0,SUMIFS($C268:F268,$C$11:F$11,"Balance")=0,F268=0),I$8&gt;=I267),I267,
IF(SUMIFS($C268:F268,$C$11:F$11,"Balance")=0, $D$993+SUM($B$8:I$8)-SUMIFS($C268:E268,$C$11:E$11,"Payment"),
I$8))</f>
        <v>0</v>
      </c>
      <c r="I268" s="66">
        <f t="shared" si="38"/>
        <v>0</v>
      </c>
      <c r="J268" s="47"/>
      <c r="K268" s="66">
        <f>IF(OR(AND((L267-$D$993-SUM($C$8:L$8)+SUMIFS($C268:H268,$C$11:H$11,"Payment"))&lt;=0,SUMIFS($C268:I268,$C$11:I$11,"Balance")=0,I268=0),L$8&gt;=L267),L267,
IF(SUMIFS($C268:I268,$C$11:I$11,"Balance")=0, $D$993+SUM($B$8:L$8)-SUMIFS($C268:H268,$C$11:H$11,"Payment"),
L$8))</f>
        <v>0</v>
      </c>
      <c r="L268" s="66">
        <f t="shared" si="39"/>
        <v>0</v>
      </c>
      <c r="M268" s="47"/>
      <c r="N268" s="66">
        <f>IF(OR(AND((O267-$D$993-SUM($C$8:O$8)+SUMIFS($C268:K268,$C$11:K$11,"Payment"))&lt;=0,SUMIFS($C268:L268,$C$11:L$11,"Balance")=0,L268=0),O$8&gt;=O267),O267,
IF(SUMIFS($C268:L268,$C$11:L$11,"Balance")=0, $D$993+SUM($B$8:O$8)-SUMIFS($C268:K268,$C$11:K$11,"Payment"),
O$8))</f>
        <v>0</v>
      </c>
      <c r="O268" s="66">
        <f t="shared" si="40"/>
        <v>0</v>
      </c>
      <c r="P268" s="47"/>
      <c r="Q268" s="66">
        <f>IF(OR(AND((R267-$D$993-SUM($C$8:R$8)+SUMIFS($C268:N268,$C$11:N$11,"Payment"))&lt;=0,SUMIFS($C268:O268,$C$11:O$11,"Balance")=0,O268=0),R$8&gt;=R267),R267,
IF(SUMIFS($C268:O268,$C$11:O$11,"Balance")=0, $D$993+SUM($B$8:R$8)-SUMIFS($C268:N268,$C$11:N$11,"Payment"),
R$8))</f>
        <v>0</v>
      </c>
      <c r="R268" s="66">
        <f t="shared" si="41"/>
        <v>0</v>
      </c>
      <c r="S268" s="47"/>
      <c r="T268" s="66">
        <f>IF(OR(AND((U267-$D$993-SUM($C$8:U$8)+SUMIFS($C268:Q268,$C$11:Q$11,"Payment"))&lt;=0,SUMIFS($C268:R268,$C$11:R$11,"Balance")=0,R268=0),U$8&gt;=U267),U267,
IF(SUMIFS($C268:R268,$C$11:R$11,"Balance")=0, $D$993+SUM($B$8:U$8)-SUMIFS($C268:Q268,$C$11:Q$11,"Payment"),
U$8))</f>
        <v>0</v>
      </c>
      <c r="U268" s="66">
        <f t="shared" si="42"/>
        <v>0</v>
      </c>
      <c r="V268" s="47"/>
      <c r="W268" s="66">
        <f>IF(OR(AND((X267-$D$993-SUM($C$8:X$8)+SUMIFS($C268:T268,$C$11:T$11,"Payment"))&lt;=0,SUMIFS($C268:U268,$C$11:U$11,"Balance")=0,U268=0),X$8&gt;=X267),X267,
IF(SUMIFS($C268:U268,$C$11:U$11,"Balance")=0, $D$993+SUM($B$8:X$8)-SUMIFS($C268:T268,$C$11:T$11,"Payment"),
X$8))</f>
        <v>0</v>
      </c>
      <c r="X268" s="66">
        <f t="shared" si="43"/>
        <v>0</v>
      </c>
      <c r="Y268" s="47"/>
      <c r="Z268" s="66">
        <f>IF(OR(AND((AA267-$D$993-SUM($C$8:AA$8)+SUMIFS($C268:W268,$C$11:W$11,"Payment"))&lt;=0,SUMIFS($C268:X268,$C$11:X$11,"Balance")=0,X268=0),AA$8&gt;=AA267),AA267,
IF(SUMIFS($C268:X268,$C$11:X$11,"Balance")=0, $D$993+SUM($B$8:AA$8)-SUMIFS($C268:W268,$C$11:W$11,"Payment"),
AA$8))</f>
        <v>0</v>
      </c>
      <c r="AA268" s="66">
        <f t="shared" si="44"/>
        <v>0</v>
      </c>
      <c r="AB268" s="47"/>
      <c r="AC268" s="66">
        <f>IF(OR(AND((AD267-$D$993-SUM($C$8:AD$8)+SUMIFS($C268:Z268,$C$11:Z$11,"Payment"))&lt;=0,SUMIFS($C268:AA268,$C$11:AA$11,"Balance")=0,AA268=0),AD$8&gt;=AD267),AD267,
IF(SUMIFS($C268:AA268,$C$11:AA$11,"Balance")=0, $D$993+SUM($B$8:AD$8)-SUMIFS($C268:Z268,$C$11:Z$11,"Payment"),
AD$8))</f>
        <v>0</v>
      </c>
      <c r="AD268" s="66">
        <f t="shared" si="45"/>
        <v>0</v>
      </c>
      <c r="AE268" s="47"/>
      <c r="AF268" s="66">
        <f>IF(OR(AND((AG267-$D$993-SUM($C$8:AG$8)+SUMIFS($C268:AC268,$C$11:AC$11,"Payment"))&lt;=0,SUMIFS($C268:AD268,$C$11:AD$11,"Balance")=0,AD268=0),AG$8&gt;=AG267),AG267,
IF(SUMIFS($C268:AD268,$C$11:AD$11,"Balance")=0, $D$993+SUM($B$8:AG$8)-SUMIFS($C268:AC268,$C$11:AC$11,"Payment"),
AG$8))</f>
        <v>0</v>
      </c>
      <c r="AG268" s="66">
        <f t="shared" si="46"/>
        <v>0</v>
      </c>
      <c r="AH268" s="47"/>
      <c r="AI268" s="66">
        <f>IF(OR(AND((AJ267-$D$993-SUM($C$8:AJ$8)+SUMIFS($C268:AF268,$C$11:AF$11,"Payment"))&lt;=0,SUMIFS($C268:AG268,$C$11:AG$11,"Balance")=0,AG268=0),AJ$8&gt;=AJ267),AJ267,
IF(SUMIFS($C268:AG268,$C$11:AG$11,"Balance")=0, $D$993+SUM($B$8:AJ$8)-SUMIFS($C268:AF268,$C$11:AF$11,"Payment"),
AJ$8))</f>
        <v>0</v>
      </c>
      <c r="AJ268" s="66">
        <f t="shared" si="47"/>
        <v>0</v>
      </c>
      <c r="AK268" s="67"/>
    </row>
    <row r="269" spans="1:37" s="49" customFormat="1" ht="15.6">
      <c r="A269" s="65">
        <v>258</v>
      </c>
      <c r="B269" s="66">
        <f>IF(OR(AND((C268-$D$993-SUM($C$8:C$8))&lt;=0),C$8&gt;=C268),C268, C$8+$D$993)</f>
        <v>0</v>
      </c>
      <c r="C269" s="66">
        <f t="shared" ref="C269:C311" si="48">IF((C268-B269)&lt;=0.0001,0,(C268-B269)*(1+(C$9/12)))</f>
        <v>0</v>
      </c>
      <c r="D269" s="67"/>
      <c r="E269" s="66">
        <f>IF(OR(AND((F268-$D$993-SUM($C$8:F$8)+SUMIFS(B269:$C269,B$11:$C$11,"Payment"))&lt;=0,SUMIFS($C269:C269,$C$11:C$11,"Balance")=0,C269=0),F$8&gt;=F268),F268,
IF(SUMIFS($C269:C269,$C$11:C$11,"Balance")=0, $D$993+SUM($B$8:F$8)-SUMIFS(B269:$C269,B$11:$C$11,"Payment"),
F$8))</f>
        <v>0</v>
      </c>
      <c r="F269" s="66">
        <f t="shared" ref="F269:F311" si="49">IF((F268-E269)&lt;=0.0001,0,(F268-E269)*(1+(F$9/12)))</f>
        <v>0</v>
      </c>
      <c r="G269" s="67"/>
      <c r="H269" s="66">
        <f>IF(OR(AND((I268-$D$993-SUM($C$8:I$8)+SUMIFS($C269:E269,$C$11:E$11,"Payment"))&lt;=0,SUMIFS($C269:F269,$C$11:F$11,"Balance")=0,F269=0),I$8&gt;=I268),I268,
IF(SUMIFS($C269:F269,$C$11:F$11,"Balance")=0, $D$993+SUM($B$8:I$8)-SUMIFS($C269:E269,$C$11:E$11,"Payment"),
I$8))</f>
        <v>0</v>
      </c>
      <c r="I269" s="66">
        <f t="shared" ref="I269:I311" si="50">IF((I268-H269)&lt;=0.0001,0,(I268-H269)*(1+(I$9/12)))</f>
        <v>0</v>
      </c>
      <c r="J269" s="47"/>
      <c r="K269" s="66">
        <f>IF(OR(AND((L268-$D$993-SUM($C$8:L$8)+SUMIFS($C269:H269,$C$11:H$11,"Payment"))&lt;=0,SUMIFS($C269:I269,$C$11:I$11,"Balance")=0,I269=0),L$8&gt;=L268),L268,
IF(SUMIFS($C269:I269,$C$11:I$11,"Balance")=0, $D$993+SUM($B$8:L$8)-SUMIFS($C269:H269,$C$11:H$11,"Payment"),
L$8))</f>
        <v>0</v>
      </c>
      <c r="L269" s="66">
        <f t="shared" ref="L269:L311" si="51">IF((L268-K269)&lt;=0.0001,0,(L268-K269)*(1+(L$9/12)))</f>
        <v>0</v>
      </c>
      <c r="M269" s="47"/>
      <c r="N269" s="66">
        <f>IF(OR(AND((O268-$D$993-SUM($C$8:O$8)+SUMIFS($C269:K269,$C$11:K$11,"Payment"))&lt;=0,SUMIFS($C269:L269,$C$11:L$11,"Balance")=0,L269=0),O$8&gt;=O268),O268,
IF(SUMIFS($C269:L269,$C$11:L$11,"Balance")=0, $D$993+SUM($B$8:O$8)-SUMIFS($C269:K269,$C$11:K$11,"Payment"),
O$8))</f>
        <v>0</v>
      </c>
      <c r="O269" s="66">
        <f t="shared" ref="O269:O311" si="52">IF((O268-N269)&lt;=0.0001,0,(O268-N269)*(1+(O$9/12)))</f>
        <v>0</v>
      </c>
      <c r="P269" s="47"/>
      <c r="Q269" s="66">
        <f>IF(OR(AND((R268-$D$993-SUM($C$8:R$8)+SUMIFS($C269:N269,$C$11:N$11,"Payment"))&lt;=0,SUMIFS($C269:O269,$C$11:O$11,"Balance")=0,O269=0),R$8&gt;=R268),R268,
IF(SUMIFS($C269:O269,$C$11:O$11,"Balance")=0, $D$993+SUM($B$8:R$8)-SUMIFS($C269:N269,$C$11:N$11,"Payment"),
R$8))</f>
        <v>0</v>
      </c>
      <c r="R269" s="66">
        <f t="shared" ref="R269:R311" si="53">IF((R268-Q269)&lt;=0.0001,0,(R268-Q269)*(1+(R$9/12)))</f>
        <v>0</v>
      </c>
      <c r="S269" s="47"/>
      <c r="T269" s="66">
        <f>IF(OR(AND((U268-$D$993-SUM($C$8:U$8)+SUMIFS($C269:Q269,$C$11:Q$11,"Payment"))&lt;=0,SUMIFS($C269:R269,$C$11:R$11,"Balance")=0,R269=0),U$8&gt;=U268),U268,
IF(SUMIFS($C269:R269,$C$11:R$11,"Balance")=0, $D$993+SUM($B$8:U$8)-SUMIFS($C269:Q269,$C$11:Q$11,"Payment"),
U$8))</f>
        <v>0</v>
      </c>
      <c r="U269" s="66">
        <f t="shared" ref="U269:U311" si="54">IF((U268-T269)&lt;=0.0001,0,(U268-T269)*(1+(U$9/12)))</f>
        <v>0</v>
      </c>
      <c r="V269" s="47"/>
      <c r="W269" s="66">
        <f>IF(OR(AND((X268-$D$993-SUM($C$8:X$8)+SUMIFS($C269:T269,$C$11:T$11,"Payment"))&lt;=0,SUMIFS($C269:U269,$C$11:U$11,"Balance")=0,U269=0),X$8&gt;=X268),X268,
IF(SUMIFS($C269:U269,$C$11:U$11,"Balance")=0, $D$993+SUM($B$8:X$8)-SUMIFS($C269:T269,$C$11:T$11,"Payment"),
X$8))</f>
        <v>0</v>
      </c>
      <c r="X269" s="66">
        <f t="shared" ref="X269:X311" si="55">IF((X268-W269)&lt;=0.0001,0,(X268-W269)*(1+(X$9/12)))</f>
        <v>0</v>
      </c>
      <c r="Y269" s="47"/>
      <c r="Z269" s="66">
        <f>IF(OR(AND((AA268-$D$993-SUM($C$8:AA$8)+SUMIFS($C269:W269,$C$11:W$11,"Payment"))&lt;=0,SUMIFS($C269:X269,$C$11:X$11,"Balance")=0,X269=0),AA$8&gt;=AA268),AA268,
IF(SUMIFS($C269:X269,$C$11:X$11,"Balance")=0, $D$993+SUM($B$8:AA$8)-SUMIFS($C269:W269,$C$11:W$11,"Payment"),
AA$8))</f>
        <v>0</v>
      </c>
      <c r="AA269" s="66">
        <f t="shared" ref="AA269:AA311" si="56">IF((AA268-Z269)&lt;=0.0001,0,(AA268-Z269)*(1+(AA$9/12)))</f>
        <v>0</v>
      </c>
      <c r="AB269" s="47"/>
      <c r="AC269" s="66">
        <f>IF(OR(AND((AD268-$D$993-SUM($C$8:AD$8)+SUMIFS($C269:Z269,$C$11:Z$11,"Payment"))&lt;=0,SUMIFS($C269:AA269,$C$11:AA$11,"Balance")=0,AA269=0),AD$8&gt;=AD268),AD268,
IF(SUMIFS($C269:AA269,$C$11:AA$11,"Balance")=0, $D$993+SUM($B$8:AD$8)-SUMIFS($C269:Z269,$C$11:Z$11,"Payment"),
AD$8))</f>
        <v>0</v>
      </c>
      <c r="AD269" s="66">
        <f t="shared" ref="AD269:AD311" si="57">IF((AD268-AC269)&lt;=0.0001,0,(AD268-AC269)*(1+(AD$9/12)))</f>
        <v>0</v>
      </c>
      <c r="AE269" s="47"/>
      <c r="AF269" s="66">
        <f>IF(OR(AND((AG268-$D$993-SUM($C$8:AG$8)+SUMIFS($C269:AC269,$C$11:AC$11,"Payment"))&lt;=0,SUMIFS($C269:AD269,$C$11:AD$11,"Balance")=0,AD269=0),AG$8&gt;=AG268),AG268,
IF(SUMIFS($C269:AD269,$C$11:AD$11,"Balance")=0, $D$993+SUM($B$8:AG$8)-SUMIFS($C269:AC269,$C$11:AC$11,"Payment"),
AG$8))</f>
        <v>0</v>
      </c>
      <c r="AG269" s="66">
        <f t="shared" ref="AG269:AG311" si="58">IF((AG268-AF269)&lt;=0.0001,0,(AG268-AF269)*(1+(AG$9/12)))</f>
        <v>0</v>
      </c>
      <c r="AH269" s="47"/>
      <c r="AI269" s="66">
        <f>IF(OR(AND((AJ268-$D$993-SUM($C$8:AJ$8)+SUMIFS($C269:AF269,$C$11:AF$11,"Payment"))&lt;=0,SUMIFS($C269:AG269,$C$11:AG$11,"Balance")=0,AG269=0),AJ$8&gt;=AJ268),AJ268,
IF(SUMIFS($C269:AG269,$C$11:AG$11,"Balance")=0, $D$993+SUM($B$8:AJ$8)-SUMIFS($C269:AF269,$C$11:AF$11,"Payment"),
AJ$8))</f>
        <v>0</v>
      </c>
      <c r="AJ269" s="66">
        <f t="shared" ref="AJ269:AJ311" si="59">IF((AJ268-AI269)&lt;=0.0001,0,(AJ268-AI269)*(1+(AJ$9/12)))</f>
        <v>0</v>
      </c>
      <c r="AK269" s="67"/>
    </row>
    <row r="270" spans="1:37" s="49" customFormat="1" ht="15.6">
      <c r="A270" s="65">
        <v>259</v>
      </c>
      <c r="B270" s="66">
        <f>IF(OR(AND((C269-$D$993-SUM($C$8:C$8))&lt;=0),C$8&gt;=C269),C269, C$8+$D$993)</f>
        <v>0</v>
      </c>
      <c r="C270" s="66">
        <f t="shared" si="48"/>
        <v>0</v>
      </c>
      <c r="D270" s="67"/>
      <c r="E270" s="66">
        <f>IF(OR(AND((F269-$D$993-SUM($C$8:F$8)+SUMIFS(B270:$C270,B$11:$C$11,"Payment"))&lt;=0,SUMIFS($C270:C270,$C$11:C$11,"Balance")=0,C270=0),F$8&gt;=F269),F269,
IF(SUMIFS($C270:C270,$C$11:C$11,"Balance")=0, $D$993+SUM($B$8:F$8)-SUMIFS(B270:$C270,B$11:$C$11,"Payment"),
F$8))</f>
        <v>0</v>
      </c>
      <c r="F270" s="66">
        <f t="shared" si="49"/>
        <v>0</v>
      </c>
      <c r="G270" s="67"/>
      <c r="H270" s="66">
        <f>IF(OR(AND((I269-$D$993-SUM($C$8:I$8)+SUMIFS($C270:E270,$C$11:E$11,"Payment"))&lt;=0,SUMIFS($C270:F270,$C$11:F$11,"Balance")=0,F270=0),I$8&gt;=I269),I269,
IF(SUMIFS($C270:F270,$C$11:F$11,"Balance")=0, $D$993+SUM($B$8:I$8)-SUMIFS($C270:E270,$C$11:E$11,"Payment"),
I$8))</f>
        <v>0</v>
      </c>
      <c r="I270" s="66">
        <f t="shared" si="50"/>
        <v>0</v>
      </c>
      <c r="J270" s="47"/>
      <c r="K270" s="66">
        <f>IF(OR(AND((L269-$D$993-SUM($C$8:L$8)+SUMIFS($C270:H270,$C$11:H$11,"Payment"))&lt;=0,SUMIFS($C270:I270,$C$11:I$11,"Balance")=0,I270=0),L$8&gt;=L269),L269,
IF(SUMIFS($C270:I270,$C$11:I$11,"Balance")=0, $D$993+SUM($B$8:L$8)-SUMIFS($C270:H270,$C$11:H$11,"Payment"),
L$8))</f>
        <v>0</v>
      </c>
      <c r="L270" s="66">
        <f t="shared" si="51"/>
        <v>0</v>
      </c>
      <c r="M270" s="47"/>
      <c r="N270" s="66">
        <f>IF(OR(AND((O269-$D$993-SUM($C$8:O$8)+SUMIFS($C270:K270,$C$11:K$11,"Payment"))&lt;=0,SUMIFS($C270:L270,$C$11:L$11,"Balance")=0,L270=0),O$8&gt;=O269),O269,
IF(SUMIFS($C270:L270,$C$11:L$11,"Balance")=0, $D$993+SUM($B$8:O$8)-SUMIFS($C270:K270,$C$11:K$11,"Payment"),
O$8))</f>
        <v>0</v>
      </c>
      <c r="O270" s="66">
        <f t="shared" si="52"/>
        <v>0</v>
      </c>
      <c r="P270" s="47"/>
      <c r="Q270" s="66">
        <f>IF(OR(AND((R269-$D$993-SUM($C$8:R$8)+SUMIFS($C270:N270,$C$11:N$11,"Payment"))&lt;=0,SUMIFS($C270:O270,$C$11:O$11,"Balance")=0,O270=0),R$8&gt;=R269),R269,
IF(SUMIFS($C270:O270,$C$11:O$11,"Balance")=0, $D$993+SUM($B$8:R$8)-SUMIFS($C270:N270,$C$11:N$11,"Payment"),
R$8))</f>
        <v>0</v>
      </c>
      <c r="R270" s="66">
        <f t="shared" si="53"/>
        <v>0</v>
      </c>
      <c r="S270" s="47"/>
      <c r="T270" s="66">
        <f>IF(OR(AND((U269-$D$993-SUM($C$8:U$8)+SUMIFS($C270:Q270,$C$11:Q$11,"Payment"))&lt;=0,SUMIFS($C270:R270,$C$11:R$11,"Balance")=0,R270=0),U$8&gt;=U269),U269,
IF(SUMIFS($C270:R270,$C$11:R$11,"Balance")=0, $D$993+SUM($B$8:U$8)-SUMIFS($C270:Q270,$C$11:Q$11,"Payment"),
U$8))</f>
        <v>0</v>
      </c>
      <c r="U270" s="66">
        <f t="shared" si="54"/>
        <v>0</v>
      </c>
      <c r="V270" s="47"/>
      <c r="W270" s="66">
        <f>IF(OR(AND((X269-$D$993-SUM($C$8:X$8)+SUMIFS($C270:T270,$C$11:T$11,"Payment"))&lt;=0,SUMIFS($C270:U270,$C$11:U$11,"Balance")=0,U270=0),X$8&gt;=X269),X269,
IF(SUMIFS($C270:U270,$C$11:U$11,"Balance")=0, $D$993+SUM($B$8:X$8)-SUMIFS($C270:T270,$C$11:T$11,"Payment"),
X$8))</f>
        <v>0</v>
      </c>
      <c r="X270" s="66">
        <f t="shared" si="55"/>
        <v>0</v>
      </c>
      <c r="Y270" s="47"/>
      <c r="Z270" s="66">
        <f>IF(OR(AND((AA269-$D$993-SUM($C$8:AA$8)+SUMIFS($C270:W270,$C$11:W$11,"Payment"))&lt;=0,SUMIFS($C270:X270,$C$11:X$11,"Balance")=0,X270=0),AA$8&gt;=AA269),AA269,
IF(SUMIFS($C270:X270,$C$11:X$11,"Balance")=0, $D$993+SUM($B$8:AA$8)-SUMIFS($C270:W270,$C$11:W$11,"Payment"),
AA$8))</f>
        <v>0</v>
      </c>
      <c r="AA270" s="66">
        <f t="shared" si="56"/>
        <v>0</v>
      </c>
      <c r="AB270" s="47"/>
      <c r="AC270" s="66">
        <f>IF(OR(AND((AD269-$D$993-SUM($C$8:AD$8)+SUMIFS($C270:Z270,$C$11:Z$11,"Payment"))&lt;=0,SUMIFS($C270:AA270,$C$11:AA$11,"Balance")=0,AA270=0),AD$8&gt;=AD269),AD269,
IF(SUMIFS($C270:AA270,$C$11:AA$11,"Balance")=0, $D$993+SUM($B$8:AD$8)-SUMIFS($C270:Z270,$C$11:Z$11,"Payment"),
AD$8))</f>
        <v>0</v>
      </c>
      <c r="AD270" s="66">
        <f t="shared" si="57"/>
        <v>0</v>
      </c>
      <c r="AE270" s="47"/>
      <c r="AF270" s="66">
        <f>IF(OR(AND((AG269-$D$993-SUM($C$8:AG$8)+SUMIFS($C270:AC270,$C$11:AC$11,"Payment"))&lt;=0,SUMIFS($C270:AD270,$C$11:AD$11,"Balance")=0,AD270=0),AG$8&gt;=AG269),AG269,
IF(SUMIFS($C270:AD270,$C$11:AD$11,"Balance")=0, $D$993+SUM($B$8:AG$8)-SUMIFS($C270:AC270,$C$11:AC$11,"Payment"),
AG$8))</f>
        <v>0</v>
      </c>
      <c r="AG270" s="66">
        <f t="shared" si="58"/>
        <v>0</v>
      </c>
      <c r="AH270" s="47"/>
      <c r="AI270" s="66">
        <f>IF(OR(AND((AJ269-$D$993-SUM($C$8:AJ$8)+SUMIFS($C270:AF270,$C$11:AF$11,"Payment"))&lt;=0,SUMIFS($C270:AG270,$C$11:AG$11,"Balance")=0,AG270=0),AJ$8&gt;=AJ269),AJ269,
IF(SUMIFS($C270:AG270,$C$11:AG$11,"Balance")=0, $D$993+SUM($B$8:AJ$8)-SUMIFS($C270:AF270,$C$11:AF$11,"Payment"),
AJ$8))</f>
        <v>0</v>
      </c>
      <c r="AJ270" s="66">
        <f t="shared" si="59"/>
        <v>0</v>
      </c>
      <c r="AK270" s="67"/>
    </row>
    <row r="271" spans="1:37" s="49" customFormat="1" ht="15.6">
      <c r="A271" s="65">
        <v>260</v>
      </c>
      <c r="B271" s="66">
        <f>IF(OR(AND((C270-$D$993-SUM($C$8:C$8))&lt;=0),C$8&gt;=C270),C270, C$8+$D$993)</f>
        <v>0</v>
      </c>
      <c r="C271" s="66">
        <f t="shared" si="48"/>
        <v>0</v>
      </c>
      <c r="D271" s="67"/>
      <c r="E271" s="66">
        <f>IF(OR(AND((F270-$D$993-SUM($C$8:F$8)+SUMIFS(B271:$C271,B$11:$C$11,"Payment"))&lt;=0,SUMIFS($C271:C271,$C$11:C$11,"Balance")=0,C271=0),F$8&gt;=F270),F270,
IF(SUMIFS($C271:C271,$C$11:C$11,"Balance")=0, $D$993+SUM($B$8:F$8)-SUMIFS(B271:$C271,B$11:$C$11,"Payment"),
F$8))</f>
        <v>0</v>
      </c>
      <c r="F271" s="66">
        <f t="shared" si="49"/>
        <v>0</v>
      </c>
      <c r="G271" s="67"/>
      <c r="H271" s="66">
        <f>IF(OR(AND((I270-$D$993-SUM($C$8:I$8)+SUMIFS($C271:E271,$C$11:E$11,"Payment"))&lt;=0,SUMIFS($C271:F271,$C$11:F$11,"Balance")=0,F271=0),I$8&gt;=I270),I270,
IF(SUMIFS($C271:F271,$C$11:F$11,"Balance")=0, $D$993+SUM($B$8:I$8)-SUMIFS($C271:E271,$C$11:E$11,"Payment"),
I$8))</f>
        <v>0</v>
      </c>
      <c r="I271" s="66">
        <f t="shared" si="50"/>
        <v>0</v>
      </c>
      <c r="J271" s="47"/>
      <c r="K271" s="66">
        <f>IF(OR(AND((L270-$D$993-SUM($C$8:L$8)+SUMIFS($C271:H271,$C$11:H$11,"Payment"))&lt;=0,SUMIFS($C271:I271,$C$11:I$11,"Balance")=0,I271=0),L$8&gt;=L270),L270,
IF(SUMIFS($C271:I271,$C$11:I$11,"Balance")=0, $D$993+SUM($B$8:L$8)-SUMIFS($C271:H271,$C$11:H$11,"Payment"),
L$8))</f>
        <v>0</v>
      </c>
      <c r="L271" s="66">
        <f t="shared" si="51"/>
        <v>0</v>
      </c>
      <c r="M271" s="47"/>
      <c r="N271" s="66">
        <f>IF(OR(AND((O270-$D$993-SUM($C$8:O$8)+SUMIFS($C271:K271,$C$11:K$11,"Payment"))&lt;=0,SUMIFS($C271:L271,$C$11:L$11,"Balance")=0,L271=0),O$8&gt;=O270),O270,
IF(SUMIFS($C271:L271,$C$11:L$11,"Balance")=0, $D$993+SUM($B$8:O$8)-SUMIFS($C271:K271,$C$11:K$11,"Payment"),
O$8))</f>
        <v>0</v>
      </c>
      <c r="O271" s="66">
        <f t="shared" si="52"/>
        <v>0</v>
      </c>
      <c r="P271" s="47"/>
      <c r="Q271" s="66">
        <f>IF(OR(AND((R270-$D$993-SUM($C$8:R$8)+SUMIFS($C271:N271,$C$11:N$11,"Payment"))&lt;=0,SUMIFS($C271:O271,$C$11:O$11,"Balance")=0,O271=0),R$8&gt;=R270),R270,
IF(SUMIFS($C271:O271,$C$11:O$11,"Balance")=0, $D$993+SUM($B$8:R$8)-SUMIFS($C271:N271,$C$11:N$11,"Payment"),
R$8))</f>
        <v>0</v>
      </c>
      <c r="R271" s="66">
        <f t="shared" si="53"/>
        <v>0</v>
      </c>
      <c r="S271" s="47"/>
      <c r="T271" s="66">
        <f>IF(OR(AND((U270-$D$993-SUM($C$8:U$8)+SUMIFS($C271:Q271,$C$11:Q$11,"Payment"))&lt;=0,SUMIFS($C271:R271,$C$11:R$11,"Balance")=0,R271=0),U$8&gt;=U270),U270,
IF(SUMIFS($C271:R271,$C$11:R$11,"Balance")=0, $D$993+SUM($B$8:U$8)-SUMIFS($C271:Q271,$C$11:Q$11,"Payment"),
U$8))</f>
        <v>0</v>
      </c>
      <c r="U271" s="66">
        <f t="shared" si="54"/>
        <v>0</v>
      </c>
      <c r="V271" s="47"/>
      <c r="W271" s="66">
        <f>IF(OR(AND((X270-$D$993-SUM($C$8:X$8)+SUMIFS($C271:T271,$C$11:T$11,"Payment"))&lt;=0,SUMIFS($C271:U271,$C$11:U$11,"Balance")=0,U271=0),X$8&gt;=X270),X270,
IF(SUMIFS($C271:U271,$C$11:U$11,"Balance")=0, $D$993+SUM($B$8:X$8)-SUMIFS($C271:T271,$C$11:T$11,"Payment"),
X$8))</f>
        <v>0</v>
      </c>
      <c r="X271" s="66">
        <f t="shared" si="55"/>
        <v>0</v>
      </c>
      <c r="Y271" s="47"/>
      <c r="Z271" s="66">
        <f>IF(OR(AND((AA270-$D$993-SUM($C$8:AA$8)+SUMIFS($C271:W271,$C$11:W$11,"Payment"))&lt;=0,SUMIFS($C271:X271,$C$11:X$11,"Balance")=0,X271=0),AA$8&gt;=AA270),AA270,
IF(SUMIFS($C271:X271,$C$11:X$11,"Balance")=0, $D$993+SUM($B$8:AA$8)-SUMIFS($C271:W271,$C$11:W$11,"Payment"),
AA$8))</f>
        <v>0</v>
      </c>
      <c r="AA271" s="66">
        <f t="shared" si="56"/>
        <v>0</v>
      </c>
      <c r="AB271" s="47"/>
      <c r="AC271" s="66">
        <f>IF(OR(AND((AD270-$D$993-SUM($C$8:AD$8)+SUMIFS($C271:Z271,$C$11:Z$11,"Payment"))&lt;=0,SUMIFS($C271:AA271,$C$11:AA$11,"Balance")=0,AA271=0),AD$8&gt;=AD270),AD270,
IF(SUMIFS($C271:AA271,$C$11:AA$11,"Balance")=0, $D$993+SUM($B$8:AD$8)-SUMIFS($C271:Z271,$C$11:Z$11,"Payment"),
AD$8))</f>
        <v>0</v>
      </c>
      <c r="AD271" s="66">
        <f t="shared" si="57"/>
        <v>0</v>
      </c>
      <c r="AE271" s="47"/>
      <c r="AF271" s="66">
        <f>IF(OR(AND((AG270-$D$993-SUM($C$8:AG$8)+SUMIFS($C271:AC271,$C$11:AC$11,"Payment"))&lt;=0,SUMIFS($C271:AD271,$C$11:AD$11,"Balance")=0,AD271=0),AG$8&gt;=AG270),AG270,
IF(SUMIFS($C271:AD271,$C$11:AD$11,"Balance")=0, $D$993+SUM($B$8:AG$8)-SUMIFS($C271:AC271,$C$11:AC$11,"Payment"),
AG$8))</f>
        <v>0</v>
      </c>
      <c r="AG271" s="66">
        <f t="shared" si="58"/>
        <v>0</v>
      </c>
      <c r="AH271" s="47"/>
      <c r="AI271" s="66">
        <f>IF(OR(AND((AJ270-$D$993-SUM($C$8:AJ$8)+SUMIFS($C271:AF271,$C$11:AF$11,"Payment"))&lt;=0,SUMIFS($C271:AG271,$C$11:AG$11,"Balance")=0,AG271=0),AJ$8&gt;=AJ270),AJ270,
IF(SUMIFS($C271:AG271,$C$11:AG$11,"Balance")=0, $D$993+SUM($B$8:AJ$8)-SUMIFS($C271:AF271,$C$11:AF$11,"Payment"),
AJ$8))</f>
        <v>0</v>
      </c>
      <c r="AJ271" s="66">
        <f t="shared" si="59"/>
        <v>0</v>
      </c>
      <c r="AK271" s="67"/>
    </row>
    <row r="272" spans="1:37" s="49" customFormat="1" ht="15.6">
      <c r="A272" s="65">
        <v>261</v>
      </c>
      <c r="B272" s="66">
        <f>IF(OR(AND((C271-$D$993-SUM($C$8:C$8))&lt;=0),C$8&gt;=C271),C271, C$8+$D$993)</f>
        <v>0</v>
      </c>
      <c r="C272" s="66">
        <f t="shared" si="48"/>
        <v>0</v>
      </c>
      <c r="D272" s="67"/>
      <c r="E272" s="66">
        <f>IF(OR(AND((F271-$D$993-SUM($C$8:F$8)+SUMIFS(B272:$C272,B$11:$C$11,"Payment"))&lt;=0,SUMIFS($C272:C272,$C$11:C$11,"Balance")=0,C272=0),F$8&gt;=F271),F271,
IF(SUMIFS($C272:C272,$C$11:C$11,"Balance")=0, $D$993+SUM($B$8:F$8)-SUMIFS(B272:$C272,B$11:$C$11,"Payment"),
F$8))</f>
        <v>0</v>
      </c>
      <c r="F272" s="66">
        <f t="shared" si="49"/>
        <v>0</v>
      </c>
      <c r="G272" s="67"/>
      <c r="H272" s="66">
        <f>IF(OR(AND((I271-$D$993-SUM($C$8:I$8)+SUMIFS($C272:E272,$C$11:E$11,"Payment"))&lt;=0,SUMIFS($C272:F272,$C$11:F$11,"Balance")=0,F272=0),I$8&gt;=I271),I271,
IF(SUMIFS($C272:F272,$C$11:F$11,"Balance")=0, $D$993+SUM($B$8:I$8)-SUMIFS($C272:E272,$C$11:E$11,"Payment"),
I$8))</f>
        <v>0</v>
      </c>
      <c r="I272" s="66">
        <f t="shared" si="50"/>
        <v>0</v>
      </c>
      <c r="J272" s="47"/>
      <c r="K272" s="66">
        <f>IF(OR(AND((L271-$D$993-SUM($C$8:L$8)+SUMIFS($C272:H272,$C$11:H$11,"Payment"))&lt;=0,SUMIFS($C272:I272,$C$11:I$11,"Balance")=0,I272=0),L$8&gt;=L271),L271,
IF(SUMIFS($C272:I272,$C$11:I$11,"Balance")=0, $D$993+SUM($B$8:L$8)-SUMIFS($C272:H272,$C$11:H$11,"Payment"),
L$8))</f>
        <v>0</v>
      </c>
      <c r="L272" s="66">
        <f t="shared" si="51"/>
        <v>0</v>
      </c>
      <c r="M272" s="47"/>
      <c r="N272" s="66">
        <f>IF(OR(AND((O271-$D$993-SUM($C$8:O$8)+SUMIFS($C272:K272,$C$11:K$11,"Payment"))&lt;=0,SUMIFS($C272:L272,$C$11:L$11,"Balance")=0,L272=0),O$8&gt;=O271),O271,
IF(SUMIFS($C272:L272,$C$11:L$11,"Balance")=0, $D$993+SUM($B$8:O$8)-SUMIFS($C272:K272,$C$11:K$11,"Payment"),
O$8))</f>
        <v>0</v>
      </c>
      <c r="O272" s="66">
        <f t="shared" si="52"/>
        <v>0</v>
      </c>
      <c r="P272" s="47"/>
      <c r="Q272" s="66">
        <f>IF(OR(AND((R271-$D$993-SUM($C$8:R$8)+SUMIFS($C272:N272,$C$11:N$11,"Payment"))&lt;=0,SUMIFS($C272:O272,$C$11:O$11,"Balance")=0,O272=0),R$8&gt;=R271),R271,
IF(SUMIFS($C272:O272,$C$11:O$11,"Balance")=0, $D$993+SUM($B$8:R$8)-SUMIFS($C272:N272,$C$11:N$11,"Payment"),
R$8))</f>
        <v>0</v>
      </c>
      <c r="R272" s="66">
        <f t="shared" si="53"/>
        <v>0</v>
      </c>
      <c r="S272" s="47"/>
      <c r="T272" s="66">
        <f>IF(OR(AND((U271-$D$993-SUM($C$8:U$8)+SUMIFS($C272:Q272,$C$11:Q$11,"Payment"))&lt;=0,SUMIFS($C272:R272,$C$11:R$11,"Balance")=0,R272=0),U$8&gt;=U271),U271,
IF(SUMIFS($C272:R272,$C$11:R$11,"Balance")=0, $D$993+SUM($B$8:U$8)-SUMIFS($C272:Q272,$C$11:Q$11,"Payment"),
U$8))</f>
        <v>0</v>
      </c>
      <c r="U272" s="66">
        <f t="shared" si="54"/>
        <v>0</v>
      </c>
      <c r="V272" s="47"/>
      <c r="W272" s="66">
        <f>IF(OR(AND((X271-$D$993-SUM($C$8:X$8)+SUMIFS($C272:T272,$C$11:T$11,"Payment"))&lt;=0,SUMIFS($C272:U272,$C$11:U$11,"Balance")=0,U272=0),X$8&gt;=X271),X271,
IF(SUMIFS($C272:U272,$C$11:U$11,"Balance")=0, $D$993+SUM($B$8:X$8)-SUMIFS($C272:T272,$C$11:T$11,"Payment"),
X$8))</f>
        <v>0</v>
      </c>
      <c r="X272" s="66">
        <f t="shared" si="55"/>
        <v>0</v>
      </c>
      <c r="Y272" s="47"/>
      <c r="Z272" s="66">
        <f>IF(OR(AND((AA271-$D$993-SUM($C$8:AA$8)+SUMIFS($C272:W272,$C$11:W$11,"Payment"))&lt;=0,SUMIFS($C272:X272,$C$11:X$11,"Balance")=0,X272=0),AA$8&gt;=AA271),AA271,
IF(SUMIFS($C272:X272,$C$11:X$11,"Balance")=0, $D$993+SUM($B$8:AA$8)-SUMIFS($C272:W272,$C$11:W$11,"Payment"),
AA$8))</f>
        <v>0</v>
      </c>
      <c r="AA272" s="66">
        <f t="shared" si="56"/>
        <v>0</v>
      </c>
      <c r="AB272" s="47"/>
      <c r="AC272" s="66">
        <f>IF(OR(AND((AD271-$D$993-SUM($C$8:AD$8)+SUMIFS($C272:Z272,$C$11:Z$11,"Payment"))&lt;=0,SUMIFS($C272:AA272,$C$11:AA$11,"Balance")=0,AA272=0),AD$8&gt;=AD271),AD271,
IF(SUMIFS($C272:AA272,$C$11:AA$11,"Balance")=0, $D$993+SUM($B$8:AD$8)-SUMIFS($C272:Z272,$C$11:Z$11,"Payment"),
AD$8))</f>
        <v>0</v>
      </c>
      <c r="AD272" s="66">
        <f t="shared" si="57"/>
        <v>0</v>
      </c>
      <c r="AE272" s="47"/>
      <c r="AF272" s="66">
        <f>IF(OR(AND((AG271-$D$993-SUM($C$8:AG$8)+SUMIFS($C272:AC272,$C$11:AC$11,"Payment"))&lt;=0,SUMIFS($C272:AD272,$C$11:AD$11,"Balance")=0,AD272=0),AG$8&gt;=AG271),AG271,
IF(SUMIFS($C272:AD272,$C$11:AD$11,"Balance")=0, $D$993+SUM($B$8:AG$8)-SUMIFS($C272:AC272,$C$11:AC$11,"Payment"),
AG$8))</f>
        <v>0</v>
      </c>
      <c r="AG272" s="66">
        <f t="shared" si="58"/>
        <v>0</v>
      </c>
      <c r="AH272" s="47"/>
      <c r="AI272" s="66">
        <f>IF(OR(AND((AJ271-$D$993-SUM($C$8:AJ$8)+SUMIFS($C272:AF272,$C$11:AF$11,"Payment"))&lt;=0,SUMIFS($C272:AG272,$C$11:AG$11,"Balance")=0,AG272=0),AJ$8&gt;=AJ271),AJ271,
IF(SUMIFS($C272:AG272,$C$11:AG$11,"Balance")=0, $D$993+SUM($B$8:AJ$8)-SUMIFS($C272:AF272,$C$11:AF$11,"Payment"),
AJ$8))</f>
        <v>0</v>
      </c>
      <c r="AJ272" s="66">
        <f t="shared" si="59"/>
        <v>0</v>
      </c>
      <c r="AK272" s="67"/>
    </row>
    <row r="273" spans="1:37" s="49" customFormat="1" ht="15.6">
      <c r="A273" s="65">
        <v>262</v>
      </c>
      <c r="B273" s="66">
        <f>IF(OR(AND((C272-$D$993-SUM($C$8:C$8))&lt;=0),C$8&gt;=C272),C272, C$8+$D$993)</f>
        <v>0</v>
      </c>
      <c r="C273" s="66">
        <f t="shared" si="48"/>
        <v>0</v>
      </c>
      <c r="D273" s="67"/>
      <c r="E273" s="66">
        <f>IF(OR(AND((F272-$D$993-SUM($C$8:F$8)+SUMIFS(B273:$C273,B$11:$C$11,"Payment"))&lt;=0,SUMIFS($C273:C273,$C$11:C$11,"Balance")=0,C273=0),F$8&gt;=F272),F272,
IF(SUMIFS($C273:C273,$C$11:C$11,"Balance")=0, $D$993+SUM($B$8:F$8)-SUMIFS(B273:$C273,B$11:$C$11,"Payment"),
F$8))</f>
        <v>0</v>
      </c>
      <c r="F273" s="66">
        <f t="shared" si="49"/>
        <v>0</v>
      </c>
      <c r="G273" s="67"/>
      <c r="H273" s="66">
        <f>IF(OR(AND((I272-$D$993-SUM($C$8:I$8)+SUMIFS($C273:E273,$C$11:E$11,"Payment"))&lt;=0,SUMIFS($C273:F273,$C$11:F$11,"Balance")=0,F273=0),I$8&gt;=I272),I272,
IF(SUMIFS($C273:F273,$C$11:F$11,"Balance")=0, $D$993+SUM($B$8:I$8)-SUMIFS($C273:E273,$C$11:E$11,"Payment"),
I$8))</f>
        <v>0</v>
      </c>
      <c r="I273" s="66">
        <f t="shared" si="50"/>
        <v>0</v>
      </c>
      <c r="J273" s="47"/>
      <c r="K273" s="66">
        <f>IF(OR(AND((L272-$D$993-SUM($C$8:L$8)+SUMIFS($C273:H273,$C$11:H$11,"Payment"))&lt;=0,SUMIFS($C273:I273,$C$11:I$11,"Balance")=0,I273=0),L$8&gt;=L272),L272,
IF(SUMIFS($C273:I273,$C$11:I$11,"Balance")=0, $D$993+SUM($B$8:L$8)-SUMIFS($C273:H273,$C$11:H$11,"Payment"),
L$8))</f>
        <v>0</v>
      </c>
      <c r="L273" s="66">
        <f t="shared" si="51"/>
        <v>0</v>
      </c>
      <c r="M273" s="47"/>
      <c r="N273" s="66">
        <f>IF(OR(AND((O272-$D$993-SUM($C$8:O$8)+SUMIFS($C273:K273,$C$11:K$11,"Payment"))&lt;=0,SUMIFS($C273:L273,$C$11:L$11,"Balance")=0,L273=0),O$8&gt;=O272),O272,
IF(SUMIFS($C273:L273,$C$11:L$11,"Balance")=0, $D$993+SUM($B$8:O$8)-SUMIFS($C273:K273,$C$11:K$11,"Payment"),
O$8))</f>
        <v>0</v>
      </c>
      <c r="O273" s="66">
        <f t="shared" si="52"/>
        <v>0</v>
      </c>
      <c r="P273" s="47"/>
      <c r="Q273" s="66">
        <f>IF(OR(AND((R272-$D$993-SUM($C$8:R$8)+SUMIFS($C273:N273,$C$11:N$11,"Payment"))&lt;=0,SUMIFS($C273:O273,$C$11:O$11,"Balance")=0,O273=0),R$8&gt;=R272),R272,
IF(SUMIFS($C273:O273,$C$11:O$11,"Balance")=0, $D$993+SUM($B$8:R$8)-SUMIFS($C273:N273,$C$11:N$11,"Payment"),
R$8))</f>
        <v>0</v>
      </c>
      <c r="R273" s="66">
        <f t="shared" si="53"/>
        <v>0</v>
      </c>
      <c r="S273" s="47"/>
      <c r="T273" s="66">
        <f>IF(OR(AND((U272-$D$993-SUM($C$8:U$8)+SUMIFS($C273:Q273,$C$11:Q$11,"Payment"))&lt;=0,SUMIFS($C273:R273,$C$11:R$11,"Balance")=0,R273=0),U$8&gt;=U272),U272,
IF(SUMIFS($C273:R273,$C$11:R$11,"Balance")=0, $D$993+SUM($B$8:U$8)-SUMIFS($C273:Q273,$C$11:Q$11,"Payment"),
U$8))</f>
        <v>0</v>
      </c>
      <c r="U273" s="66">
        <f t="shared" si="54"/>
        <v>0</v>
      </c>
      <c r="V273" s="47"/>
      <c r="W273" s="66">
        <f>IF(OR(AND((X272-$D$993-SUM($C$8:X$8)+SUMIFS($C273:T273,$C$11:T$11,"Payment"))&lt;=0,SUMIFS($C273:U273,$C$11:U$11,"Balance")=0,U273=0),X$8&gt;=X272),X272,
IF(SUMIFS($C273:U273,$C$11:U$11,"Balance")=0, $D$993+SUM($B$8:X$8)-SUMIFS($C273:T273,$C$11:T$11,"Payment"),
X$8))</f>
        <v>0</v>
      </c>
      <c r="X273" s="66">
        <f t="shared" si="55"/>
        <v>0</v>
      </c>
      <c r="Y273" s="47"/>
      <c r="Z273" s="66">
        <f>IF(OR(AND((AA272-$D$993-SUM($C$8:AA$8)+SUMIFS($C273:W273,$C$11:W$11,"Payment"))&lt;=0,SUMIFS($C273:X273,$C$11:X$11,"Balance")=0,X273=0),AA$8&gt;=AA272),AA272,
IF(SUMIFS($C273:X273,$C$11:X$11,"Balance")=0, $D$993+SUM($B$8:AA$8)-SUMIFS($C273:W273,$C$11:W$11,"Payment"),
AA$8))</f>
        <v>0</v>
      </c>
      <c r="AA273" s="66">
        <f t="shared" si="56"/>
        <v>0</v>
      </c>
      <c r="AB273" s="47"/>
      <c r="AC273" s="66">
        <f>IF(OR(AND((AD272-$D$993-SUM($C$8:AD$8)+SUMIFS($C273:Z273,$C$11:Z$11,"Payment"))&lt;=0,SUMIFS($C273:AA273,$C$11:AA$11,"Balance")=0,AA273=0),AD$8&gt;=AD272),AD272,
IF(SUMIFS($C273:AA273,$C$11:AA$11,"Balance")=0, $D$993+SUM($B$8:AD$8)-SUMIFS($C273:Z273,$C$11:Z$11,"Payment"),
AD$8))</f>
        <v>0</v>
      </c>
      <c r="AD273" s="66">
        <f t="shared" si="57"/>
        <v>0</v>
      </c>
      <c r="AE273" s="47"/>
      <c r="AF273" s="66">
        <f>IF(OR(AND((AG272-$D$993-SUM($C$8:AG$8)+SUMIFS($C273:AC273,$C$11:AC$11,"Payment"))&lt;=0,SUMIFS($C273:AD273,$C$11:AD$11,"Balance")=0,AD273=0),AG$8&gt;=AG272),AG272,
IF(SUMIFS($C273:AD273,$C$11:AD$11,"Balance")=0, $D$993+SUM($B$8:AG$8)-SUMIFS($C273:AC273,$C$11:AC$11,"Payment"),
AG$8))</f>
        <v>0</v>
      </c>
      <c r="AG273" s="66">
        <f t="shared" si="58"/>
        <v>0</v>
      </c>
      <c r="AH273" s="47"/>
      <c r="AI273" s="66">
        <f>IF(OR(AND((AJ272-$D$993-SUM($C$8:AJ$8)+SUMIFS($C273:AF273,$C$11:AF$11,"Payment"))&lt;=0,SUMIFS($C273:AG273,$C$11:AG$11,"Balance")=0,AG273=0),AJ$8&gt;=AJ272),AJ272,
IF(SUMIFS($C273:AG273,$C$11:AG$11,"Balance")=0, $D$993+SUM($B$8:AJ$8)-SUMIFS($C273:AF273,$C$11:AF$11,"Payment"),
AJ$8))</f>
        <v>0</v>
      </c>
      <c r="AJ273" s="66">
        <f t="shared" si="59"/>
        <v>0</v>
      </c>
      <c r="AK273" s="67"/>
    </row>
    <row r="274" spans="1:37" s="49" customFormat="1" ht="15.6">
      <c r="A274" s="65">
        <v>263</v>
      </c>
      <c r="B274" s="66">
        <f>IF(OR(AND((C273-$D$993-SUM($C$8:C$8))&lt;=0),C$8&gt;=C273),C273, C$8+$D$993)</f>
        <v>0</v>
      </c>
      <c r="C274" s="66">
        <f t="shared" si="48"/>
        <v>0</v>
      </c>
      <c r="D274" s="67"/>
      <c r="E274" s="66">
        <f>IF(OR(AND((F273-$D$993-SUM($C$8:F$8)+SUMIFS(B274:$C274,B$11:$C$11,"Payment"))&lt;=0,SUMIFS($C274:C274,$C$11:C$11,"Balance")=0,C274=0),F$8&gt;=F273),F273,
IF(SUMIFS($C274:C274,$C$11:C$11,"Balance")=0, $D$993+SUM($B$8:F$8)-SUMIFS(B274:$C274,B$11:$C$11,"Payment"),
F$8))</f>
        <v>0</v>
      </c>
      <c r="F274" s="66">
        <f t="shared" si="49"/>
        <v>0</v>
      </c>
      <c r="G274" s="67"/>
      <c r="H274" s="66">
        <f>IF(OR(AND((I273-$D$993-SUM($C$8:I$8)+SUMIFS($C274:E274,$C$11:E$11,"Payment"))&lt;=0,SUMIFS($C274:F274,$C$11:F$11,"Balance")=0,F274=0),I$8&gt;=I273),I273,
IF(SUMIFS($C274:F274,$C$11:F$11,"Balance")=0, $D$993+SUM($B$8:I$8)-SUMIFS($C274:E274,$C$11:E$11,"Payment"),
I$8))</f>
        <v>0</v>
      </c>
      <c r="I274" s="66">
        <f t="shared" si="50"/>
        <v>0</v>
      </c>
      <c r="J274" s="47"/>
      <c r="K274" s="66">
        <f>IF(OR(AND((L273-$D$993-SUM($C$8:L$8)+SUMIFS($C274:H274,$C$11:H$11,"Payment"))&lt;=0,SUMIFS($C274:I274,$C$11:I$11,"Balance")=0,I274=0),L$8&gt;=L273),L273,
IF(SUMIFS($C274:I274,$C$11:I$11,"Balance")=0, $D$993+SUM($B$8:L$8)-SUMIFS($C274:H274,$C$11:H$11,"Payment"),
L$8))</f>
        <v>0</v>
      </c>
      <c r="L274" s="66">
        <f t="shared" si="51"/>
        <v>0</v>
      </c>
      <c r="M274" s="47"/>
      <c r="N274" s="66">
        <f>IF(OR(AND((O273-$D$993-SUM($C$8:O$8)+SUMIFS($C274:K274,$C$11:K$11,"Payment"))&lt;=0,SUMIFS($C274:L274,$C$11:L$11,"Balance")=0,L274=0),O$8&gt;=O273),O273,
IF(SUMIFS($C274:L274,$C$11:L$11,"Balance")=0, $D$993+SUM($B$8:O$8)-SUMIFS($C274:K274,$C$11:K$11,"Payment"),
O$8))</f>
        <v>0</v>
      </c>
      <c r="O274" s="66">
        <f t="shared" si="52"/>
        <v>0</v>
      </c>
      <c r="P274" s="47"/>
      <c r="Q274" s="66">
        <f>IF(OR(AND((R273-$D$993-SUM($C$8:R$8)+SUMIFS($C274:N274,$C$11:N$11,"Payment"))&lt;=0,SUMIFS($C274:O274,$C$11:O$11,"Balance")=0,O274=0),R$8&gt;=R273),R273,
IF(SUMIFS($C274:O274,$C$11:O$11,"Balance")=0, $D$993+SUM($B$8:R$8)-SUMIFS($C274:N274,$C$11:N$11,"Payment"),
R$8))</f>
        <v>0</v>
      </c>
      <c r="R274" s="66">
        <f t="shared" si="53"/>
        <v>0</v>
      </c>
      <c r="S274" s="47"/>
      <c r="T274" s="66">
        <f>IF(OR(AND((U273-$D$993-SUM($C$8:U$8)+SUMIFS($C274:Q274,$C$11:Q$11,"Payment"))&lt;=0,SUMIFS($C274:R274,$C$11:R$11,"Balance")=0,R274=0),U$8&gt;=U273),U273,
IF(SUMIFS($C274:R274,$C$11:R$11,"Balance")=0, $D$993+SUM($B$8:U$8)-SUMIFS($C274:Q274,$C$11:Q$11,"Payment"),
U$8))</f>
        <v>0</v>
      </c>
      <c r="U274" s="66">
        <f t="shared" si="54"/>
        <v>0</v>
      </c>
      <c r="V274" s="47"/>
      <c r="W274" s="66">
        <f>IF(OR(AND((X273-$D$993-SUM($C$8:X$8)+SUMIFS($C274:T274,$C$11:T$11,"Payment"))&lt;=0,SUMIFS($C274:U274,$C$11:U$11,"Balance")=0,U274=0),X$8&gt;=X273),X273,
IF(SUMIFS($C274:U274,$C$11:U$11,"Balance")=0, $D$993+SUM($B$8:X$8)-SUMIFS($C274:T274,$C$11:T$11,"Payment"),
X$8))</f>
        <v>0</v>
      </c>
      <c r="X274" s="66">
        <f t="shared" si="55"/>
        <v>0</v>
      </c>
      <c r="Y274" s="47"/>
      <c r="Z274" s="66">
        <f>IF(OR(AND((AA273-$D$993-SUM($C$8:AA$8)+SUMIFS($C274:W274,$C$11:W$11,"Payment"))&lt;=0,SUMIFS($C274:X274,$C$11:X$11,"Balance")=0,X274=0),AA$8&gt;=AA273),AA273,
IF(SUMIFS($C274:X274,$C$11:X$11,"Balance")=0, $D$993+SUM($B$8:AA$8)-SUMIFS($C274:W274,$C$11:W$11,"Payment"),
AA$8))</f>
        <v>0</v>
      </c>
      <c r="AA274" s="66">
        <f t="shared" si="56"/>
        <v>0</v>
      </c>
      <c r="AB274" s="47"/>
      <c r="AC274" s="66">
        <f>IF(OR(AND((AD273-$D$993-SUM($C$8:AD$8)+SUMIFS($C274:Z274,$C$11:Z$11,"Payment"))&lt;=0,SUMIFS($C274:AA274,$C$11:AA$11,"Balance")=0,AA274=0),AD$8&gt;=AD273),AD273,
IF(SUMIFS($C274:AA274,$C$11:AA$11,"Balance")=0, $D$993+SUM($B$8:AD$8)-SUMIFS($C274:Z274,$C$11:Z$11,"Payment"),
AD$8))</f>
        <v>0</v>
      </c>
      <c r="AD274" s="66">
        <f t="shared" si="57"/>
        <v>0</v>
      </c>
      <c r="AE274" s="47"/>
      <c r="AF274" s="66">
        <f>IF(OR(AND((AG273-$D$993-SUM($C$8:AG$8)+SUMIFS($C274:AC274,$C$11:AC$11,"Payment"))&lt;=0,SUMIFS($C274:AD274,$C$11:AD$11,"Balance")=0,AD274=0),AG$8&gt;=AG273),AG273,
IF(SUMIFS($C274:AD274,$C$11:AD$11,"Balance")=0, $D$993+SUM($B$8:AG$8)-SUMIFS($C274:AC274,$C$11:AC$11,"Payment"),
AG$8))</f>
        <v>0</v>
      </c>
      <c r="AG274" s="66">
        <f t="shared" si="58"/>
        <v>0</v>
      </c>
      <c r="AH274" s="47"/>
      <c r="AI274" s="66">
        <f>IF(OR(AND((AJ273-$D$993-SUM($C$8:AJ$8)+SUMIFS($C274:AF274,$C$11:AF$11,"Payment"))&lt;=0,SUMIFS($C274:AG274,$C$11:AG$11,"Balance")=0,AG274=0),AJ$8&gt;=AJ273),AJ273,
IF(SUMIFS($C274:AG274,$C$11:AG$11,"Balance")=0, $D$993+SUM($B$8:AJ$8)-SUMIFS($C274:AF274,$C$11:AF$11,"Payment"),
AJ$8))</f>
        <v>0</v>
      </c>
      <c r="AJ274" s="66">
        <f t="shared" si="59"/>
        <v>0</v>
      </c>
      <c r="AK274" s="67"/>
    </row>
    <row r="275" spans="1:37" s="49" customFormat="1" ht="15.6">
      <c r="A275" s="65">
        <v>264</v>
      </c>
      <c r="B275" s="66">
        <f>IF(OR(AND((C274-$D$993-SUM($C$8:C$8))&lt;=0),C$8&gt;=C274),C274, C$8+$D$993)</f>
        <v>0</v>
      </c>
      <c r="C275" s="66">
        <f t="shared" si="48"/>
        <v>0</v>
      </c>
      <c r="D275" s="67"/>
      <c r="E275" s="66">
        <f>IF(OR(AND((F274-$D$993-SUM($C$8:F$8)+SUMIFS(B275:$C275,B$11:$C$11,"Payment"))&lt;=0,SUMIFS($C275:C275,$C$11:C$11,"Balance")=0,C275=0),F$8&gt;=F274),F274,
IF(SUMIFS($C275:C275,$C$11:C$11,"Balance")=0, $D$993+SUM($B$8:F$8)-SUMIFS(B275:$C275,B$11:$C$11,"Payment"),
F$8))</f>
        <v>0</v>
      </c>
      <c r="F275" s="66">
        <f t="shared" si="49"/>
        <v>0</v>
      </c>
      <c r="G275" s="67"/>
      <c r="H275" s="66">
        <f>IF(OR(AND((I274-$D$993-SUM($C$8:I$8)+SUMIFS($C275:E275,$C$11:E$11,"Payment"))&lt;=0,SUMIFS($C275:F275,$C$11:F$11,"Balance")=0,F275=0),I$8&gt;=I274),I274,
IF(SUMIFS($C275:F275,$C$11:F$11,"Balance")=0, $D$993+SUM($B$8:I$8)-SUMIFS($C275:E275,$C$11:E$11,"Payment"),
I$8))</f>
        <v>0</v>
      </c>
      <c r="I275" s="66">
        <f t="shared" si="50"/>
        <v>0</v>
      </c>
      <c r="J275" s="47"/>
      <c r="K275" s="66">
        <f>IF(OR(AND((L274-$D$993-SUM($C$8:L$8)+SUMIFS($C275:H275,$C$11:H$11,"Payment"))&lt;=0,SUMIFS($C275:I275,$C$11:I$11,"Balance")=0,I275=0),L$8&gt;=L274),L274,
IF(SUMIFS($C275:I275,$C$11:I$11,"Balance")=0, $D$993+SUM($B$8:L$8)-SUMIFS($C275:H275,$C$11:H$11,"Payment"),
L$8))</f>
        <v>0</v>
      </c>
      <c r="L275" s="66">
        <f t="shared" si="51"/>
        <v>0</v>
      </c>
      <c r="M275" s="47"/>
      <c r="N275" s="66">
        <f>IF(OR(AND((O274-$D$993-SUM($C$8:O$8)+SUMIFS($C275:K275,$C$11:K$11,"Payment"))&lt;=0,SUMIFS($C275:L275,$C$11:L$11,"Balance")=0,L275=0),O$8&gt;=O274),O274,
IF(SUMIFS($C275:L275,$C$11:L$11,"Balance")=0, $D$993+SUM($B$8:O$8)-SUMIFS($C275:K275,$C$11:K$11,"Payment"),
O$8))</f>
        <v>0</v>
      </c>
      <c r="O275" s="66">
        <f t="shared" si="52"/>
        <v>0</v>
      </c>
      <c r="P275" s="47"/>
      <c r="Q275" s="66">
        <f>IF(OR(AND((R274-$D$993-SUM($C$8:R$8)+SUMIFS($C275:N275,$C$11:N$11,"Payment"))&lt;=0,SUMIFS($C275:O275,$C$11:O$11,"Balance")=0,O275=0),R$8&gt;=R274),R274,
IF(SUMIFS($C275:O275,$C$11:O$11,"Balance")=0, $D$993+SUM($B$8:R$8)-SUMIFS($C275:N275,$C$11:N$11,"Payment"),
R$8))</f>
        <v>0</v>
      </c>
      <c r="R275" s="66">
        <f t="shared" si="53"/>
        <v>0</v>
      </c>
      <c r="S275" s="47"/>
      <c r="T275" s="66">
        <f>IF(OR(AND((U274-$D$993-SUM($C$8:U$8)+SUMIFS($C275:Q275,$C$11:Q$11,"Payment"))&lt;=0,SUMIFS($C275:R275,$C$11:R$11,"Balance")=0,R275=0),U$8&gt;=U274),U274,
IF(SUMIFS($C275:R275,$C$11:R$11,"Balance")=0, $D$993+SUM($B$8:U$8)-SUMIFS($C275:Q275,$C$11:Q$11,"Payment"),
U$8))</f>
        <v>0</v>
      </c>
      <c r="U275" s="66">
        <f t="shared" si="54"/>
        <v>0</v>
      </c>
      <c r="V275" s="47"/>
      <c r="W275" s="66">
        <f>IF(OR(AND((X274-$D$993-SUM($C$8:X$8)+SUMIFS($C275:T275,$C$11:T$11,"Payment"))&lt;=0,SUMIFS($C275:U275,$C$11:U$11,"Balance")=0,U275=0),X$8&gt;=X274),X274,
IF(SUMIFS($C275:U275,$C$11:U$11,"Balance")=0, $D$993+SUM($B$8:X$8)-SUMIFS($C275:T275,$C$11:T$11,"Payment"),
X$8))</f>
        <v>0</v>
      </c>
      <c r="X275" s="66">
        <f t="shared" si="55"/>
        <v>0</v>
      </c>
      <c r="Y275" s="47"/>
      <c r="Z275" s="66">
        <f>IF(OR(AND((AA274-$D$993-SUM($C$8:AA$8)+SUMIFS($C275:W275,$C$11:W$11,"Payment"))&lt;=0,SUMIFS($C275:X275,$C$11:X$11,"Balance")=0,X275=0),AA$8&gt;=AA274),AA274,
IF(SUMIFS($C275:X275,$C$11:X$11,"Balance")=0, $D$993+SUM($B$8:AA$8)-SUMIFS($C275:W275,$C$11:W$11,"Payment"),
AA$8))</f>
        <v>0</v>
      </c>
      <c r="AA275" s="66">
        <f t="shared" si="56"/>
        <v>0</v>
      </c>
      <c r="AB275" s="47"/>
      <c r="AC275" s="66">
        <f>IF(OR(AND((AD274-$D$993-SUM($C$8:AD$8)+SUMIFS($C275:Z275,$C$11:Z$11,"Payment"))&lt;=0,SUMIFS($C275:AA275,$C$11:AA$11,"Balance")=0,AA275=0),AD$8&gt;=AD274),AD274,
IF(SUMIFS($C275:AA275,$C$11:AA$11,"Balance")=0, $D$993+SUM($B$8:AD$8)-SUMIFS($C275:Z275,$C$11:Z$11,"Payment"),
AD$8))</f>
        <v>0</v>
      </c>
      <c r="AD275" s="66">
        <f t="shared" si="57"/>
        <v>0</v>
      </c>
      <c r="AE275" s="47"/>
      <c r="AF275" s="66">
        <f>IF(OR(AND((AG274-$D$993-SUM($C$8:AG$8)+SUMIFS($C275:AC275,$C$11:AC$11,"Payment"))&lt;=0,SUMIFS($C275:AD275,$C$11:AD$11,"Balance")=0,AD275=0),AG$8&gt;=AG274),AG274,
IF(SUMIFS($C275:AD275,$C$11:AD$11,"Balance")=0, $D$993+SUM($B$8:AG$8)-SUMIFS($C275:AC275,$C$11:AC$11,"Payment"),
AG$8))</f>
        <v>0</v>
      </c>
      <c r="AG275" s="66">
        <f t="shared" si="58"/>
        <v>0</v>
      </c>
      <c r="AH275" s="47"/>
      <c r="AI275" s="66">
        <f>IF(OR(AND((AJ274-$D$993-SUM($C$8:AJ$8)+SUMIFS($C275:AF275,$C$11:AF$11,"Payment"))&lt;=0,SUMIFS($C275:AG275,$C$11:AG$11,"Balance")=0,AG275=0),AJ$8&gt;=AJ274),AJ274,
IF(SUMIFS($C275:AG275,$C$11:AG$11,"Balance")=0, $D$993+SUM($B$8:AJ$8)-SUMIFS($C275:AF275,$C$11:AF$11,"Payment"),
AJ$8))</f>
        <v>0</v>
      </c>
      <c r="AJ275" s="66">
        <f t="shared" si="59"/>
        <v>0</v>
      </c>
      <c r="AK275" s="67"/>
    </row>
    <row r="276" spans="1:37" s="49" customFormat="1" ht="15.6">
      <c r="A276" s="65">
        <v>265</v>
      </c>
      <c r="B276" s="66">
        <f>IF(OR(AND((C275-$D$993-SUM($C$8:C$8))&lt;=0),C$8&gt;=C275),C275, C$8+$D$993)</f>
        <v>0</v>
      </c>
      <c r="C276" s="66">
        <f t="shared" si="48"/>
        <v>0</v>
      </c>
      <c r="D276" s="67"/>
      <c r="E276" s="66">
        <f>IF(OR(AND((F275-$D$993-SUM($C$8:F$8)+SUMIFS(B276:$C276,B$11:$C$11,"Payment"))&lt;=0,SUMIFS($C276:C276,$C$11:C$11,"Balance")=0,C276=0),F$8&gt;=F275),F275,
IF(SUMIFS($C276:C276,$C$11:C$11,"Balance")=0, $D$993+SUM($B$8:F$8)-SUMIFS(B276:$C276,B$11:$C$11,"Payment"),
F$8))</f>
        <v>0</v>
      </c>
      <c r="F276" s="66">
        <f t="shared" si="49"/>
        <v>0</v>
      </c>
      <c r="G276" s="67"/>
      <c r="H276" s="66">
        <f>IF(OR(AND((I275-$D$993-SUM($C$8:I$8)+SUMIFS($C276:E276,$C$11:E$11,"Payment"))&lt;=0,SUMIFS($C276:F276,$C$11:F$11,"Balance")=0,F276=0),I$8&gt;=I275),I275,
IF(SUMIFS($C276:F276,$C$11:F$11,"Balance")=0, $D$993+SUM($B$8:I$8)-SUMIFS($C276:E276,$C$11:E$11,"Payment"),
I$8))</f>
        <v>0</v>
      </c>
      <c r="I276" s="66">
        <f t="shared" si="50"/>
        <v>0</v>
      </c>
      <c r="J276" s="47"/>
      <c r="K276" s="66">
        <f>IF(OR(AND((L275-$D$993-SUM($C$8:L$8)+SUMIFS($C276:H276,$C$11:H$11,"Payment"))&lt;=0,SUMIFS($C276:I276,$C$11:I$11,"Balance")=0,I276=0),L$8&gt;=L275),L275,
IF(SUMIFS($C276:I276,$C$11:I$11,"Balance")=0, $D$993+SUM($B$8:L$8)-SUMIFS($C276:H276,$C$11:H$11,"Payment"),
L$8))</f>
        <v>0</v>
      </c>
      <c r="L276" s="66">
        <f t="shared" si="51"/>
        <v>0</v>
      </c>
      <c r="M276" s="47"/>
      <c r="N276" s="66">
        <f>IF(OR(AND((O275-$D$993-SUM($C$8:O$8)+SUMIFS($C276:K276,$C$11:K$11,"Payment"))&lt;=0,SUMIFS($C276:L276,$C$11:L$11,"Balance")=0,L276=0),O$8&gt;=O275),O275,
IF(SUMIFS($C276:L276,$C$11:L$11,"Balance")=0, $D$993+SUM($B$8:O$8)-SUMIFS($C276:K276,$C$11:K$11,"Payment"),
O$8))</f>
        <v>0</v>
      </c>
      <c r="O276" s="66">
        <f t="shared" si="52"/>
        <v>0</v>
      </c>
      <c r="P276" s="47"/>
      <c r="Q276" s="66">
        <f>IF(OR(AND((R275-$D$993-SUM($C$8:R$8)+SUMIFS($C276:N276,$C$11:N$11,"Payment"))&lt;=0,SUMIFS($C276:O276,$C$11:O$11,"Balance")=0,O276=0),R$8&gt;=R275),R275,
IF(SUMIFS($C276:O276,$C$11:O$11,"Balance")=0, $D$993+SUM($B$8:R$8)-SUMIFS($C276:N276,$C$11:N$11,"Payment"),
R$8))</f>
        <v>0</v>
      </c>
      <c r="R276" s="66">
        <f t="shared" si="53"/>
        <v>0</v>
      </c>
      <c r="S276" s="47"/>
      <c r="T276" s="66">
        <f>IF(OR(AND((U275-$D$993-SUM($C$8:U$8)+SUMIFS($C276:Q276,$C$11:Q$11,"Payment"))&lt;=0,SUMIFS($C276:R276,$C$11:R$11,"Balance")=0,R276=0),U$8&gt;=U275),U275,
IF(SUMIFS($C276:R276,$C$11:R$11,"Balance")=0, $D$993+SUM($B$8:U$8)-SUMIFS($C276:Q276,$C$11:Q$11,"Payment"),
U$8))</f>
        <v>0</v>
      </c>
      <c r="U276" s="66">
        <f t="shared" si="54"/>
        <v>0</v>
      </c>
      <c r="V276" s="47"/>
      <c r="W276" s="66">
        <f>IF(OR(AND((X275-$D$993-SUM($C$8:X$8)+SUMIFS($C276:T276,$C$11:T$11,"Payment"))&lt;=0,SUMIFS($C276:U276,$C$11:U$11,"Balance")=0,U276=0),X$8&gt;=X275),X275,
IF(SUMIFS($C276:U276,$C$11:U$11,"Balance")=0, $D$993+SUM($B$8:X$8)-SUMIFS($C276:T276,$C$11:T$11,"Payment"),
X$8))</f>
        <v>0</v>
      </c>
      <c r="X276" s="66">
        <f t="shared" si="55"/>
        <v>0</v>
      </c>
      <c r="Y276" s="47"/>
      <c r="Z276" s="66">
        <f>IF(OR(AND((AA275-$D$993-SUM($C$8:AA$8)+SUMIFS($C276:W276,$C$11:W$11,"Payment"))&lt;=0,SUMIFS($C276:X276,$C$11:X$11,"Balance")=0,X276=0),AA$8&gt;=AA275),AA275,
IF(SUMIFS($C276:X276,$C$11:X$11,"Balance")=0, $D$993+SUM($B$8:AA$8)-SUMIFS($C276:W276,$C$11:W$11,"Payment"),
AA$8))</f>
        <v>0</v>
      </c>
      <c r="AA276" s="66">
        <f t="shared" si="56"/>
        <v>0</v>
      </c>
      <c r="AB276" s="47"/>
      <c r="AC276" s="66">
        <f>IF(OR(AND((AD275-$D$993-SUM($C$8:AD$8)+SUMIFS($C276:Z276,$C$11:Z$11,"Payment"))&lt;=0,SUMIFS($C276:AA276,$C$11:AA$11,"Balance")=0,AA276=0),AD$8&gt;=AD275),AD275,
IF(SUMIFS($C276:AA276,$C$11:AA$11,"Balance")=0, $D$993+SUM($B$8:AD$8)-SUMIFS($C276:Z276,$C$11:Z$11,"Payment"),
AD$8))</f>
        <v>0</v>
      </c>
      <c r="AD276" s="66">
        <f t="shared" si="57"/>
        <v>0</v>
      </c>
      <c r="AE276" s="47"/>
      <c r="AF276" s="66">
        <f>IF(OR(AND((AG275-$D$993-SUM($C$8:AG$8)+SUMIFS($C276:AC276,$C$11:AC$11,"Payment"))&lt;=0,SUMIFS($C276:AD276,$C$11:AD$11,"Balance")=0,AD276=0),AG$8&gt;=AG275),AG275,
IF(SUMIFS($C276:AD276,$C$11:AD$11,"Balance")=0, $D$993+SUM($B$8:AG$8)-SUMIFS($C276:AC276,$C$11:AC$11,"Payment"),
AG$8))</f>
        <v>0</v>
      </c>
      <c r="AG276" s="66">
        <f t="shared" si="58"/>
        <v>0</v>
      </c>
      <c r="AH276" s="47"/>
      <c r="AI276" s="66">
        <f>IF(OR(AND((AJ275-$D$993-SUM($C$8:AJ$8)+SUMIFS($C276:AF276,$C$11:AF$11,"Payment"))&lt;=0,SUMIFS($C276:AG276,$C$11:AG$11,"Balance")=0,AG276=0),AJ$8&gt;=AJ275),AJ275,
IF(SUMIFS($C276:AG276,$C$11:AG$11,"Balance")=0, $D$993+SUM($B$8:AJ$8)-SUMIFS($C276:AF276,$C$11:AF$11,"Payment"),
AJ$8))</f>
        <v>0</v>
      </c>
      <c r="AJ276" s="66">
        <f t="shared" si="59"/>
        <v>0</v>
      </c>
      <c r="AK276" s="67"/>
    </row>
    <row r="277" spans="1:37" s="49" customFormat="1" ht="15.6">
      <c r="A277" s="65">
        <v>266</v>
      </c>
      <c r="B277" s="66">
        <f>IF(OR(AND((C276-$D$993-SUM($C$8:C$8))&lt;=0),C$8&gt;=C276),C276, C$8+$D$993)</f>
        <v>0</v>
      </c>
      <c r="C277" s="66">
        <f t="shared" si="48"/>
        <v>0</v>
      </c>
      <c r="D277" s="67"/>
      <c r="E277" s="66">
        <f>IF(OR(AND((F276-$D$993-SUM($C$8:F$8)+SUMIFS(B277:$C277,B$11:$C$11,"Payment"))&lt;=0,SUMIFS($C277:C277,$C$11:C$11,"Balance")=0,C277=0),F$8&gt;=F276),F276,
IF(SUMIFS($C277:C277,$C$11:C$11,"Balance")=0, $D$993+SUM($B$8:F$8)-SUMIFS(B277:$C277,B$11:$C$11,"Payment"),
F$8))</f>
        <v>0</v>
      </c>
      <c r="F277" s="66">
        <f t="shared" si="49"/>
        <v>0</v>
      </c>
      <c r="G277" s="67"/>
      <c r="H277" s="66">
        <f>IF(OR(AND((I276-$D$993-SUM($C$8:I$8)+SUMIFS($C277:E277,$C$11:E$11,"Payment"))&lt;=0,SUMIFS($C277:F277,$C$11:F$11,"Balance")=0,F277=0),I$8&gt;=I276),I276,
IF(SUMIFS($C277:F277,$C$11:F$11,"Balance")=0, $D$993+SUM($B$8:I$8)-SUMIFS($C277:E277,$C$11:E$11,"Payment"),
I$8))</f>
        <v>0</v>
      </c>
      <c r="I277" s="66">
        <f t="shared" si="50"/>
        <v>0</v>
      </c>
      <c r="J277" s="47"/>
      <c r="K277" s="66">
        <f>IF(OR(AND((L276-$D$993-SUM($C$8:L$8)+SUMIFS($C277:H277,$C$11:H$11,"Payment"))&lt;=0,SUMIFS($C277:I277,$C$11:I$11,"Balance")=0,I277=0),L$8&gt;=L276),L276,
IF(SUMIFS($C277:I277,$C$11:I$11,"Balance")=0, $D$993+SUM($B$8:L$8)-SUMIFS($C277:H277,$C$11:H$11,"Payment"),
L$8))</f>
        <v>0</v>
      </c>
      <c r="L277" s="66">
        <f t="shared" si="51"/>
        <v>0</v>
      </c>
      <c r="M277" s="47"/>
      <c r="N277" s="66">
        <f>IF(OR(AND((O276-$D$993-SUM($C$8:O$8)+SUMIFS($C277:K277,$C$11:K$11,"Payment"))&lt;=0,SUMIFS($C277:L277,$C$11:L$11,"Balance")=0,L277=0),O$8&gt;=O276),O276,
IF(SUMIFS($C277:L277,$C$11:L$11,"Balance")=0, $D$993+SUM($B$8:O$8)-SUMIFS($C277:K277,$C$11:K$11,"Payment"),
O$8))</f>
        <v>0</v>
      </c>
      <c r="O277" s="66">
        <f t="shared" si="52"/>
        <v>0</v>
      </c>
      <c r="P277" s="47"/>
      <c r="Q277" s="66">
        <f>IF(OR(AND((R276-$D$993-SUM($C$8:R$8)+SUMIFS($C277:N277,$C$11:N$11,"Payment"))&lt;=0,SUMIFS($C277:O277,$C$11:O$11,"Balance")=0,O277=0),R$8&gt;=R276),R276,
IF(SUMIFS($C277:O277,$C$11:O$11,"Balance")=0, $D$993+SUM($B$8:R$8)-SUMIFS($C277:N277,$C$11:N$11,"Payment"),
R$8))</f>
        <v>0</v>
      </c>
      <c r="R277" s="66">
        <f t="shared" si="53"/>
        <v>0</v>
      </c>
      <c r="S277" s="47"/>
      <c r="T277" s="66">
        <f>IF(OR(AND((U276-$D$993-SUM($C$8:U$8)+SUMIFS($C277:Q277,$C$11:Q$11,"Payment"))&lt;=0,SUMIFS($C277:R277,$C$11:R$11,"Balance")=0,R277=0),U$8&gt;=U276),U276,
IF(SUMIFS($C277:R277,$C$11:R$11,"Balance")=0, $D$993+SUM($B$8:U$8)-SUMIFS($C277:Q277,$C$11:Q$11,"Payment"),
U$8))</f>
        <v>0</v>
      </c>
      <c r="U277" s="66">
        <f t="shared" si="54"/>
        <v>0</v>
      </c>
      <c r="V277" s="47"/>
      <c r="W277" s="66">
        <f>IF(OR(AND((X276-$D$993-SUM($C$8:X$8)+SUMIFS($C277:T277,$C$11:T$11,"Payment"))&lt;=0,SUMIFS($C277:U277,$C$11:U$11,"Balance")=0,U277=0),X$8&gt;=X276),X276,
IF(SUMIFS($C277:U277,$C$11:U$11,"Balance")=0, $D$993+SUM($B$8:X$8)-SUMIFS($C277:T277,$C$11:T$11,"Payment"),
X$8))</f>
        <v>0</v>
      </c>
      <c r="X277" s="66">
        <f t="shared" si="55"/>
        <v>0</v>
      </c>
      <c r="Y277" s="47"/>
      <c r="Z277" s="66">
        <f>IF(OR(AND((AA276-$D$993-SUM($C$8:AA$8)+SUMIFS($C277:W277,$C$11:W$11,"Payment"))&lt;=0,SUMIFS($C277:X277,$C$11:X$11,"Balance")=0,X277=0),AA$8&gt;=AA276),AA276,
IF(SUMIFS($C277:X277,$C$11:X$11,"Balance")=0, $D$993+SUM($B$8:AA$8)-SUMIFS($C277:W277,$C$11:W$11,"Payment"),
AA$8))</f>
        <v>0</v>
      </c>
      <c r="AA277" s="66">
        <f t="shared" si="56"/>
        <v>0</v>
      </c>
      <c r="AB277" s="47"/>
      <c r="AC277" s="66">
        <f>IF(OR(AND((AD276-$D$993-SUM($C$8:AD$8)+SUMIFS($C277:Z277,$C$11:Z$11,"Payment"))&lt;=0,SUMIFS($C277:AA277,$C$11:AA$11,"Balance")=0,AA277=0),AD$8&gt;=AD276),AD276,
IF(SUMIFS($C277:AA277,$C$11:AA$11,"Balance")=0, $D$993+SUM($B$8:AD$8)-SUMIFS($C277:Z277,$C$11:Z$11,"Payment"),
AD$8))</f>
        <v>0</v>
      </c>
      <c r="AD277" s="66">
        <f t="shared" si="57"/>
        <v>0</v>
      </c>
      <c r="AE277" s="47"/>
      <c r="AF277" s="66">
        <f>IF(OR(AND((AG276-$D$993-SUM($C$8:AG$8)+SUMIFS($C277:AC277,$C$11:AC$11,"Payment"))&lt;=0,SUMIFS($C277:AD277,$C$11:AD$11,"Balance")=0,AD277=0),AG$8&gt;=AG276),AG276,
IF(SUMIFS($C277:AD277,$C$11:AD$11,"Balance")=0, $D$993+SUM($B$8:AG$8)-SUMIFS($C277:AC277,$C$11:AC$11,"Payment"),
AG$8))</f>
        <v>0</v>
      </c>
      <c r="AG277" s="66">
        <f t="shared" si="58"/>
        <v>0</v>
      </c>
      <c r="AH277" s="47"/>
      <c r="AI277" s="66">
        <f>IF(OR(AND((AJ276-$D$993-SUM($C$8:AJ$8)+SUMIFS($C277:AF277,$C$11:AF$11,"Payment"))&lt;=0,SUMIFS($C277:AG277,$C$11:AG$11,"Balance")=0,AG277=0),AJ$8&gt;=AJ276),AJ276,
IF(SUMIFS($C277:AG277,$C$11:AG$11,"Balance")=0, $D$993+SUM($B$8:AJ$8)-SUMIFS($C277:AF277,$C$11:AF$11,"Payment"),
AJ$8))</f>
        <v>0</v>
      </c>
      <c r="AJ277" s="66">
        <f t="shared" si="59"/>
        <v>0</v>
      </c>
      <c r="AK277" s="67"/>
    </row>
    <row r="278" spans="1:37" s="49" customFormat="1" ht="15.6">
      <c r="A278" s="65">
        <v>267</v>
      </c>
      <c r="B278" s="66">
        <f>IF(OR(AND((C277-$D$993-SUM($C$8:C$8))&lt;=0),C$8&gt;=C277),C277, C$8+$D$993)</f>
        <v>0</v>
      </c>
      <c r="C278" s="66">
        <f t="shared" si="48"/>
        <v>0</v>
      </c>
      <c r="D278" s="67"/>
      <c r="E278" s="66">
        <f>IF(OR(AND((F277-$D$993-SUM($C$8:F$8)+SUMIFS(B278:$C278,B$11:$C$11,"Payment"))&lt;=0,SUMIFS($C278:C278,$C$11:C$11,"Balance")=0,C278=0),F$8&gt;=F277),F277,
IF(SUMIFS($C278:C278,$C$11:C$11,"Balance")=0, $D$993+SUM($B$8:F$8)-SUMIFS(B278:$C278,B$11:$C$11,"Payment"),
F$8))</f>
        <v>0</v>
      </c>
      <c r="F278" s="66">
        <f t="shared" si="49"/>
        <v>0</v>
      </c>
      <c r="G278" s="67"/>
      <c r="H278" s="66">
        <f>IF(OR(AND((I277-$D$993-SUM($C$8:I$8)+SUMIFS($C278:E278,$C$11:E$11,"Payment"))&lt;=0,SUMIFS($C278:F278,$C$11:F$11,"Balance")=0,F278=0),I$8&gt;=I277),I277,
IF(SUMIFS($C278:F278,$C$11:F$11,"Balance")=0, $D$993+SUM($B$8:I$8)-SUMIFS($C278:E278,$C$11:E$11,"Payment"),
I$8))</f>
        <v>0</v>
      </c>
      <c r="I278" s="66">
        <f t="shared" si="50"/>
        <v>0</v>
      </c>
      <c r="J278" s="47"/>
      <c r="K278" s="66">
        <f>IF(OR(AND((L277-$D$993-SUM($C$8:L$8)+SUMIFS($C278:H278,$C$11:H$11,"Payment"))&lt;=0,SUMIFS($C278:I278,$C$11:I$11,"Balance")=0,I278=0),L$8&gt;=L277),L277,
IF(SUMIFS($C278:I278,$C$11:I$11,"Balance")=0, $D$993+SUM($B$8:L$8)-SUMIFS($C278:H278,$C$11:H$11,"Payment"),
L$8))</f>
        <v>0</v>
      </c>
      <c r="L278" s="66">
        <f t="shared" si="51"/>
        <v>0</v>
      </c>
      <c r="M278" s="47"/>
      <c r="N278" s="66">
        <f>IF(OR(AND((O277-$D$993-SUM($C$8:O$8)+SUMIFS($C278:K278,$C$11:K$11,"Payment"))&lt;=0,SUMIFS($C278:L278,$C$11:L$11,"Balance")=0,L278=0),O$8&gt;=O277),O277,
IF(SUMIFS($C278:L278,$C$11:L$11,"Balance")=0, $D$993+SUM($B$8:O$8)-SUMIFS($C278:K278,$C$11:K$11,"Payment"),
O$8))</f>
        <v>0</v>
      </c>
      <c r="O278" s="66">
        <f t="shared" si="52"/>
        <v>0</v>
      </c>
      <c r="P278" s="47"/>
      <c r="Q278" s="66">
        <f>IF(OR(AND((R277-$D$993-SUM($C$8:R$8)+SUMIFS($C278:N278,$C$11:N$11,"Payment"))&lt;=0,SUMIFS($C278:O278,$C$11:O$11,"Balance")=0,O278=0),R$8&gt;=R277),R277,
IF(SUMIFS($C278:O278,$C$11:O$11,"Balance")=0, $D$993+SUM($B$8:R$8)-SUMIFS($C278:N278,$C$11:N$11,"Payment"),
R$8))</f>
        <v>0</v>
      </c>
      <c r="R278" s="66">
        <f t="shared" si="53"/>
        <v>0</v>
      </c>
      <c r="S278" s="47"/>
      <c r="T278" s="66">
        <f>IF(OR(AND((U277-$D$993-SUM($C$8:U$8)+SUMIFS($C278:Q278,$C$11:Q$11,"Payment"))&lt;=0,SUMIFS($C278:R278,$C$11:R$11,"Balance")=0,R278=0),U$8&gt;=U277),U277,
IF(SUMIFS($C278:R278,$C$11:R$11,"Balance")=0, $D$993+SUM($B$8:U$8)-SUMIFS($C278:Q278,$C$11:Q$11,"Payment"),
U$8))</f>
        <v>0</v>
      </c>
      <c r="U278" s="66">
        <f t="shared" si="54"/>
        <v>0</v>
      </c>
      <c r="V278" s="47"/>
      <c r="W278" s="66">
        <f>IF(OR(AND((X277-$D$993-SUM($C$8:X$8)+SUMIFS($C278:T278,$C$11:T$11,"Payment"))&lt;=0,SUMIFS($C278:U278,$C$11:U$11,"Balance")=0,U278=0),X$8&gt;=X277),X277,
IF(SUMIFS($C278:U278,$C$11:U$11,"Balance")=0, $D$993+SUM($B$8:X$8)-SUMIFS($C278:T278,$C$11:T$11,"Payment"),
X$8))</f>
        <v>0</v>
      </c>
      <c r="X278" s="66">
        <f t="shared" si="55"/>
        <v>0</v>
      </c>
      <c r="Y278" s="47"/>
      <c r="Z278" s="66">
        <f>IF(OR(AND((AA277-$D$993-SUM($C$8:AA$8)+SUMIFS($C278:W278,$C$11:W$11,"Payment"))&lt;=0,SUMIFS($C278:X278,$C$11:X$11,"Balance")=0,X278=0),AA$8&gt;=AA277),AA277,
IF(SUMIFS($C278:X278,$C$11:X$11,"Balance")=0, $D$993+SUM($B$8:AA$8)-SUMIFS($C278:W278,$C$11:W$11,"Payment"),
AA$8))</f>
        <v>0</v>
      </c>
      <c r="AA278" s="66">
        <f t="shared" si="56"/>
        <v>0</v>
      </c>
      <c r="AB278" s="47"/>
      <c r="AC278" s="66">
        <f>IF(OR(AND((AD277-$D$993-SUM($C$8:AD$8)+SUMIFS($C278:Z278,$C$11:Z$11,"Payment"))&lt;=0,SUMIFS($C278:AA278,$C$11:AA$11,"Balance")=0,AA278=0),AD$8&gt;=AD277),AD277,
IF(SUMIFS($C278:AA278,$C$11:AA$11,"Balance")=0, $D$993+SUM($B$8:AD$8)-SUMIFS($C278:Z278,$C$11:Z$11,"Payment"),
AD$8))</f>
        <v>0</v>
      </c>
      <c r="AD278" s="66">
        <f t="shared" si="57"/>
        <v>0</v>
      </c>
      <c r="AE278" s="47"/>
      <c r="AF278" s="66">
        <f>IF(OR(AND((AG277-$D$993-SUM($C$8:AG$8)+SUMIFS($C278:AC278,$C$11:AC$11,"Payment"))&lt;=0,SUMIFS($C278:AD278,$C$11:AD$11,"Balance")=0,AD278=0),AG$8&gt;=AG277),AG277,
IF(SUMIFS($C278:AD278,$C$11:AD$11,"Balance")=0, $D$993+SUM($B$8:AG$8)-SUMIFS($C278:AC278,$C$11:AC$11,"Payment"),
AG$8))</f>
        <v>0</v>
      </c>
      <c r="AG278" s="66">
        <f t="shared" si="58"/>
        <v>0</v>
      </c>
      <c r="AH278" s="47"/>
      <c r="AI278" s="66">
        <f>IF(OR(AND((AJ277-$D$993-SUM($C$8:AJ$8)+SUMIFS($C278:AF278,$C$11:AF$11,"Payment"))&lt;=0,SUMIFS($C278:AG278,$C$11:AG$11,"Balance")=0,AG278=0),AJ$8&gt;=AJ277),AJ277,
IF(SUMIFS($C278:AG278,$C$11:AG$11,"Balance")=0, $D$993+SUM($B$8:AJ$8)-SUMIFS($C278:AF278,$C$11:AF$11,"Payment"),
AJ$8))</f>
        <v>0</v>
      </c>
      <c r="AJ278" s="66">
        <f t="shared" si="59"/>
        <v>0</v>
      </c>
      <c r="AK278" s="67"/>
    </row>
    <row r="279" spans="1:37" s="49" customFormat="1" ht="15.6">
      <c r="A279" s="65">
        <v>268</v>
      </c>
      <c r="B279" s="66">
        <f>IF(OR(AND((C278-$D$993-SUM($C$8:C$8))&lt;=0),C$8&gt;=C278),C278, C$8+$D$993)</f>
        <v>0</v>
      </c>
      <c r="C279" s="66">
        <f t="shared" si="48"/>
        <v>0</v>
      </c>
      <c r="D279" s="67"/>
      <c r="E279" s="66">
        <f>IF(OR(AND((F278-$D$993-SUM($C$8:F$8)+SUMIFS(B279:$C279,B$11:$C$11,"Payment"))&lt;=0,SUMIFS($C279:C279,$C$11:C$11,"Balance")=0,C279=0),F$8&gt;=F278),F278,
IF(SUMIFS($C279:C279,$C$11:C$11,"Balance")=0, $D$993+SUM($B$8:F$8)-SUMIFS(B279:$C279,B$11:$C$11,"Payment"),
F$8))</f>
        <v>0</v>
      </c>
      <c r="F279" s="66">
        <f t="shared" si="49"/>
        <v>0</v>
      </c>
      <c r="G279" s="67"/>
      <c r="H279" s="66">
        <f>IF(OR(AND((I278-$D$993-SUM($C$8:I$8)+SUMIFS($C279:E279,$C$11:E$11,"Payment"))&lt;=0,SUMIFS($C279:F279,$C$11:F$11,"Balance")=0,F279=0),I$8&gt;=I278),I278,
IF(SUMIFS($C279:F279,$C$11:F$11,"Balance")=0, $D$993+SUM($B$8:I$8)-SUMIFS($C279:E279,$C$11:E$11,"Payment"),
I$8))</f>
        <v>0</v>
      </c>
      <c r="I279" s="66">
        <f t="shared" si="50"/>
        <v>0</v>
      </c>
      <c r="J279" s="47"/>
      <c r="K279" s="66">
        <f>IF(OR(AND((L278-$D$993-SUM($C$8:L$8)+SUMIFS($C279:H279,$C$11:H$11,"Payment"))&lt;=0,SUMIFS($C279:I279,$C$11:I$11,"Balance")=0,I279=0),L$8&gt;=L278),L278,
IF(SUMIFS($C279:I279,$C$11:I$11,"Balance")=0, $D$993+SUM($B$8:L$8)-SUMIFS($C279:H279,$C$11:H$11,"Payment"),
L$8))</f>
        <v>0</v>
      </c>
      <c r="L279" s="66">
        <f t="shared" si="51"/>
        <v>0</v>
      </c>
      <c r="M279" s="47"/>
      <c r="N279" s="66">
        <f>IF(OR(AND((O278-$D$993-SUM($C$8:O$8)+SUMIFS($C279:K279,$C$11:K$11,"Payment"))&lt;=0,SUMIFS($C279:L279,$C$11:L$11,"Balance")=0,L279=0),O$8&gt;=O278),O278,
IF(SUMIFS($C279:L279,$C$11:L$11,"Balance")=0, $D$993+SUM($B$8:O$8)-SUMIFS($C279:K279,$C$11:K$11,"Payment"),
O$8))</f>
        <v>0</v>
      </c>
      <c r="O279" s="66">
        <f t="shared" si="52"/>
        <v>0</v>
      </c>
      <c r="P279" s="47"/>
      <c r="Q279" s="66">
        <f>IF(OR(AND((R278-$D$993-SUM($C$8:R$8)+SUMIFS($C279:N279,$C$11:N$11,"Payment"))&lt;=0,SUMIFS($C279:O279,$C$11:O$11,"Balance")=0,O279=0),R$8&gt;=R278),R278,
IF(SUMIFS($C279:O279,$C$11:O$11,"Balance")=0, $D$993+SUM($B$8:R$8)-SUMIFS($C279:N279,$C$11:N$11,"Payment"),
R$8))</f>
        <v>0</v>
      </c>
      <c r="R279" s="66">
        <f t="shared" si="53"/>
        <v>0</v>
      </c>
      <c r="S279" s="47"/>
      <c r="T279" s="66">
        <f>IF(OR(AND((U278-$D$993-SUM($C$8:U$8)+SUMIFS($C279:Q279,$C$11:Q$11,"Payment"))&lt;=0,SUMIFS($C279:R279,$C$11:R$11,"Balance")=0,R279=0),U$8&gt;=U278),U278,
IF(SUMIFS($C279:R279,$C$11:R$11,"Balance")=0, $D$993+SUM($B$8:U$8)-SUMIFS($C279:Q279,$C$11:Q$11,"Payment"),
U$8))</f>
        <v>0</v>
      </c>
      <c r="U279" s="66">
        <f t="shared" si="54"/>
        <v>0</v>
      </c>
      <c r="V279" s="47"/>
      <c r="W279" s="66">
        <f>IF(OR(AND((X278-$D$993-SUM($C$8:X$8)+SUMIFS($C279:T279,$C$11:T$11,"Payment"))&lt;=0,SUMIFS($C279:U279,$C$11:U$11,"Balance")=0,U279=0),X$8&gt;=X278),X278,
IF(SUMIFS($C279:U279,$C$11:U$11,"Balance")=0, $D$993+SUM($B$8:X$8)-SUMIFS($C279:T279,$C$11:T$11,"Payment"),
X$8))</f>
        <v>0</v>
      </c>
      <c r="X279" s="66">
        <f t="shared" si="55"/>
        <v>0</v>
      </c>
      <c r="Y279" s="47"/>
      <c r="Z279" s="66">
        <f>IF(OR(AND((AA278-$D$993-SUM($C$8:AA$8)+SUMIFS($C279:W279,$C$11:W$11,"Payment"))&lt;=0,SUMIFS($C279:X279,$C$11:X$11,"Balance")=0,X279=0),AA$8&gt;=AA278),AA278,
IF(SUMIFS($C279:X279,$C$11:X$11,"Balance")=0, $D$993+SUM($B$8:AA$8)-SUMIFS($C279:W279,$C$11:W$11,"Payment"),
AA$8))</f>
        <v>0</v>
      </c>
      <c r="AA279" s="66">
        <f t="shared" si="56"/>
        <v>0</v>
      </c>
      <c r="AB279" s="47"/>
      <c r="AC279" s="66">
        <f>IF(OR(AND((AD278-$D$993-SUM($C$8:AD$8)+SUMIFS($C279:Z279,$C$11:Z$11,"Payment"))&lt;=0,SUMIFS($C279:AA279,$C$11:AA$11,"Balance")=0,AA279=0),AD$8&gt;=AD278),AD278,
IF(SUMIFS($C279:AA279,$C$11:AA$11,"Balance")=0, $D$993+SUM($B$8:AD$8)-SUMIFS($C279:Z279,$C$11:Z$11,"Payment"),
AD$8))</f>
        <v>0</v>
      </c>
      <c r="AD279" s="66">
        <f t="shared" si="57"/>
        <v>0</v>
      </c>
      <c r="AE279" s="47"/>
      <c r="AF279" s="66">
        <f>IF(OR(AND((AG278-$D$993-SUM($C$8:AG$8)+SUMIFS($C279:AC279,$C$11:AC$11,"Payment"))&lt;=0,SUMIFS($C279:AD279,$C$11:AD$11,"Balance")=0,AD279=0),AG$8&gt;=AG278),AG278,
IF(SUMIFS($C279:AD279,$C$11:AD$11,"Balance")=0, $D$993+SUM($B$8:AG$8)-SUMIFS($C279:AC279,$C$11:AC$11,"Payment"),
AG$8))</f>
        <v>0</v>
      </c>
      <c r="AG279" s="66">
        <f t="shared" si="58"/>
        <v>0</v>
      </c>
      <c r="AH279" s="47"/>
      <c r="AI279" s="66">
        <f>IF(OR(AND((AJ278-$D$993-SUM($C$8:AJ$8)+SUMIFS($C279:AF279,$C$11:AF$11,"Payment"))&lt;=0,SUMIFS($C279:AG279,$C$11:AG$11,"Balance")=0,AG279=0),AJ$8&gt;=AJ278),AJ278,
IF(SUMIFS($C279:AG279,$C$11:AG$11,"Balance")=0, $D$993+SUM($B$8:AJ$8)-SUMIFS($C279:AF279,$C$11:AF$11,"Payment"),
AJ$8))</f>
        <v>0</v>
      </c>
      <c r="AJ279" s="66">
        <f t="shared" si="59"/>
        <v>0</v>
      </c>
      <c r="AK279" s="67"/>
    </row>
    <row r="280" spans="1:37" s="49" customFormat="1" ht="15.6">
      <c r="A280" s="65">
        <v>269</v>
      </c>
      <c r="B280" s="66">
        <f>IF(OR(AND((C279-$D$993-SUM($C$8:C$8))&lt;=0),C$8&gt;=C279),C279, C$8+$D$993)</f>
        <v>0</v>
      </c>
      <c r="C280" s="66">
        <f t="shared" si="48"/>
        <v>0</v>
      </c>
      <c r="D280" s="67"/>
      <c r="E280" s="66">
        <f>IF(OR(AND((F279-$D$993-SUM($C$8:F$8)+SUMIFS(B280:$C280,B$11:$C$11,"Payment"))&lt;=0,SUMIFS($C280:C280,$C$11:C$11,"Balance")=0,C280=0),F$8&gt;=F279),F279,
IF(SUMIFS($C280:C280,$C$11:C$11,"Balance")=0, $D$993+SUM($B$8:F$8)-SUMIFS(B280:$C280,B$11:$C$11,"Payment"),
F$8))</f>
        <v>0</v>
      </c>
      <c r="F280" s="66">
        <f t="shared" si="49"/>
        <v>0</v>
      </c>
      <c r="G280" s="67"/>
      <c r="H280" s="66">
        <f>IF(OR(AND((I279-$D$993-SUM($C$8:I$8)+SUMIFS($C280:E280,$C$11:E$11,"Payment"))&lt;=0,SUMIFS($C280:F280,$C$11:F$11,"Balance")=0,F280=0),I$8&gt;=I279),I279,
IF(SUMIFS($C280:F280,$C$11:F$11,"Balance")=0, $D$993+SUM($B$8:I$8)-SUMIFS($C280:E280,$C$11:E$11,"Payment"),
I$8))</f>
        <v>0</v>
      </c>
      <c r="I280" s="66">
        <f t="shared" si="50"/>
        <v>0</v>
      </c>
      <c r="J280" s="47"/>
      <c r="K280" s="66">
        <f>IF(OR(AND((L279-$D$993-SUM($C$8:L$8)+SUMIFS($C280:H280,$C$11:H$11,"Payment"))&lt;=0,SUMIFS($C280:I280,$C$11:I$11,"Balance")=0,I280=0),L$8&gt;=L279),L279,
IF(SUMIFS($C280:I280,$C$11:I$11,"Balance")=0, $D$993+SUM($B$8:L$8)-SUMIFS($C280:H280,$C$11:H$11,"Payment"),
L$8))</f>
        <v>0</v>
      </c>
      <c r="L280" s="66">
        <f t="shared" si="51"/>
        <v>0</v>
      </c>
      <c r="M280" s="47"/>
      <c r="N280" s="66">
        <f>IF(OR(AND((O279-$D$993-SUM($C$8:O$8)+SUMIFS($C280:K280,$C$11:K$11,"Payment"))&lt;=0,SUMIFS($C280:L280,$C$11:L$11,"Balance")=0,L280=0),O$8&gt;=O279),O279,
IF(SUMIFS($C280:L280,$C$11:L$11,"Balance")=0, $D$993+SUM($B$8:O$8)-SUMIFS($C280:K280,$C$11:K$11,"Payment"),
O$8))</f>
        <v>0</v>
      </c>
      <c r="O280" s="66">
        <f t="shared" si="52"/>
        <v>0</v>
      </c>
      <c r="P280" s="47"/>
      <c r="Q280" s="66">
        <f>IF(OR(AND((R279-$D$993-SUM($C$8:R$8)+SUMIFS($C280:N280,$C$11:N$11,"Payment"))&lt;=0,SUMIFS($C280:O280,$C$11:O$11,"Balance")=0,O280=0),R$8&gt;=R279),R279,
IF(SUMIFS($C280:O280,$C$11:O$11,"Balance")=0, $D$993+SUM($B$8:R$8)-SUMIFS($C280:N280,$C$11:N$11,"Payment"),
R$8))</f>
        <v>0</v>
      </c>
      <c r="R280" s="66">
        <f t="shared" si="53"/>
        <v>0</v>
      </c>
      <c r="S280" s="47"/>
      <c r="T280" s="66">
        <f>IF(OR(AND((U279-$D$993-SUM($C$8:U$8)+SUMIFS($C280:Q280,$C$11:Q$11,"Payment"))&lt;=0,SUMIFS($C280:R280,$C$11:R$11,"Balance")=0,R280=0),U$8&gt;=U279),U279,
IF(SUMIFS($C280:R280,$C$11:R$11,"Balance")=0, $D$993+SUM($B$8:U$8)-SUMIFS($C280:Q280,$C$11:Q$11,"Payment"),
U$8))</f>
        <v>0</v>
      </c>
      <c r="U280" s="66">
        <f t="shared" si="54"/>
        <v>0</v>
      </c>
      <c r="V280" s="47"/>
      <c r="W280" s="66">
        <f>IF(OR(AND((X279-$D$993-SUM($C$8:X$8)+SUMIFS($C280:T280,$C$11:T$11,"Payment"))&lt;=0,SUMIFS($C280:U280,$C$11:U$11,"Balance")=0,U280=0),X$8&gt;=X279),X279,
IF(SUMIFS($C280:U280,$C$11:U$11,"Balance")=0, $D$993+SUM($B$8:X$8)-SUMIFS($C280:T280,$C$11:T$11,"Payment"),
X$8))</f>
        <v>0</v>
      </c>
      <c r="X280" s="66">
        <f t="shared" si="55"/>
        <v>0</v>
      </c>
      <c r="Y280" s="47"/>
      <c r="Z280" s="66">
        <f>IF(OR(AND((AA279-$D$993-SUM($C$8:AA$8)+SUMIFS($C280:W280,$C$11:W$11,"Payment"))&lt;=0,SUMIFS($C280:X280,$C$11:X$11,"Balance")=0,X280=0),AA$8&gt;=AA279),AA279,
IF(SUMIFS($C280:X280,$C$11:X$11,"Balance")=0, $D$993+SUM($B$8:AA$8)-SUMIFS($C280:W280,$C$11:W$11,"Payment"),
AA$8))</f>
        <v>0</v>
      </c>
      <c r="AA280" s="66">
        <f t="shared" si="56"/>
        <v>0</v>
      </c>
      <c r="AB280" s="47"/>
      <c r="AC280" s="66">
        <f>IF(OR(AND((AD279-$D$993-SUM($C$8:AD$8)+SUMIFS($C280:Z280,$C$11:Z$11,"Payment"))&lt;=0,SUMIFS($C280:AA280,$C$11:AA$11,"Balance")=0,AA280=0),AD$8&gt;=AD279),AD279,
IF(SUMIFS($C280:AA280,$C$11:AA$11,"Balance")=0, $D$993+SUM($B$8:AD$8)-SUMIFS($C280:Z280,$C$11:Z$11,"Payment"),
AD$8))</f>
        <v>0</v>
      </c>
      <c r="AD280" s="66">
        <f t="shared" si="57"/>
        <v>0</v>
      </c>
      <c r="AE280" s="47"/>
      <c r="AF280" s="66">
        <f>IF(OR(AND((AG279-$D$993-SUM($C$8:AG$8)+SUMIFS($C280:AC280,$C$11:AC$11,"Payment"))&lt;=0,SUMIFS($C280:AD280,$C$11:AD$11,"Balance")=0,AD280=0),AG$8&gt;=AG279),AG279,
IF(SUMIFS($C280:AD280,$C$11:AD$11,"Balance")=0, $D$993+SUM($B$8:AG$8)-SUMIFS($C280:AC280,$C$11:AC$11,"Payment"),
AG$8))</f>
        <v>0</v>
      </c>
      <c r="AG280" s="66">
        <f t="shared" si="58"/>
        <v>0</v>
      </c>
      <c r="AH280" s="47"/>
      <c r="AI280" s="66">
        <f>IF(OR(AND((AJ279-$D$993-SUM($C$8:AJ$8)+SUMIFS($C280:AF280,$C$11:AF$11,"Payment"))&lt;=0,SUMIFS($C280:AG280,$C$11:AG$11,"Balance")=0,AG280=0),AJ$8&gt;=AJ279),AJ279,
IF(SUMIFS($C280:AG280,$C$11:AG$11,"Balance")=0, $D$993+SUM($B$8:AJ$8)-SUMIFS($C280:AF280,$C$11:AF$11,"Payment"),
AJ$8))</f>
        <v>0</v>
      </c>
      <c r="AJ280" s="66">
        <f t="shared" si="59"/>
        <v>0</v>
      </c>
      <c r="AK280" s="67"/>
    </row>
    <row r="281" spans="1:37" s="49" customFormat="1" ht="15.6">
      <c r="A281" s="65">
        <v>270</v>
      </c>
      <c r="B281" s="66">
        <f>IF(OR(AND((C280-$D$993-SUM($C$8:C$8))&lt;=0),C$8&gt;=C280),C280, C$8+$D$993)</f>
        <v>0</v>
      </c>
      <c r="C281" s="66">
        <f t="shared" si="48"/>
        <v>0</v>
      </c>
      <c r="D281" s="67"/>
      <c r="E281" s="66">
        <f>IF(OR(AND((F280-$D$993-SUM($C$8:F$8)+SUMIFS(B281:$C281,B$11:$C$11,"Payment"))&lt;=0,SUMIFS($C281:C281,$C$11:C$11,"Balance")=0,C281=0),F$8&gt;=F280),F280,
IF(SUMIFS($C281:C281,$C$11:C$11,"Balance")=0, $D$993+SUM($B$8:F$8)-SUMIFS(B281:$C281,B$11:$C$11,"Payment"),
F$8))</f>
        <v>0</v>
      </c>
      <c r="F281" s="66">
        <f t="shared" si="49"/>
        <v>0</v>
      </c>
      <c r="G281" s="67"/>
      <c r="H281" s="66">
        <f>IF(OR(AND((I280-$D$993-SUM($C$8:I$8)+SUMIFS($C281:E281,$C$11:E$11,"Payment"))&lt;=0,SUMIFS($C281:F281,$C$11:F$11,"Balance")=0,F281=0),I$8&gt;=I280),I280,
IF(SUMIFS($C281:F281,$C$11:F$11,"Balance")=0, $D$993+SUM($B$8:I$8)-SUMIFS($C281:E281,$C$11:E$11,"Payment"),
I$8))</f>
        <v>0</v>
      </c>
      <c r="I281" s="66">
        <f t="shared" si="50"/>
        <v>0</v>
      </c>
      <c r="J281" s="47"/>
      <c r="K281" s="66">
        <f>IF(OR(AND((L280-$D$993-SUM($C$8:L$8)+SUMIFS($C281:H281,$C$11:H$11,"Payment"))&lt;=0,SUMIFS($C281:I281,$C$11:I$11,"Balance")=0,I281=0),L$8&gt;=L280),L280,
IF(SUMIFS($C281:I281,$C$11:I$11,"Balance")=0, $D$993+SUM($B$8:L$8)-SUMIFS($C281:H281,$C$11:H$11,"Payment"),
L$8))</f>
        <v>0</v>
      </c>
      <c r="L281" s="66">
        <f t="shared" si="51"/>
        <v>0</v>
      </c>
      <c r="M281" s="47"/>
      <c r="N281" s="66">
        <f>IF(OR(AND((O280-$D$993-SUM($C$8:O$8)+SUMIFS($C281:K281,$C$11:K$11,"Payment"))&lt;=0,SUMIFS($C281:L281,$C$11:L$11,"Balance")=0,L281=0),O$8&gt;=O280),O280,
IF(SUMIFS($C281:L281,$C$11:L$11,"Balance")=0, $D$993+SUM($B$8:O$8)-SUMIFS($C281:K281,$C$11:K$11,"Payment"),
O$8))</f>
        <v>0</v>
      </c>
      <c r="O281" s="66">
        <f t="shared" si="52"/>
        <v>0</v>
      </c>
      <c r="P281" s="47"/>
      <c r="Q281" s="66">
        <f>IF(OR(AND((R280-$D$993-SUM($C$8:R$8)+SUMIFS($C281:N281,$C$11:N$11,"Payment"))&lt;=0,SUMIFS($C281:O281,$C$11:O$11,"Balance")=0,O281=0),R$8&gt;=R280),R280,
IF(SUMIFS($C281:O281,$C$11:O$11,"Balance")=0, $D$993+SUM($B$8:R$8)-SUMIFS($C281:N281,$C$11:N$11,"Payment"),
R$8))</f>
        <v>0</v>
      </c>
      <c r="R281" s="66">
        <f t="shared" si="53"/>
        <v>0</v>
      </c>
      <c r="S281" s="47"/>
      <c r="T281" s="66">
        <f>IF(OR(AND((U280-$D$993-SUM($C$8:U$8)+SUMIFS($C281:Q281,$C$11:Q$11,"Payment"))&lt;=0,SUMIFS($C281:R281,$C$11:R$11,"Balance")=0,R281=0),U$8&gt;=U280),U280,
IF(SUMIFS($C281:R281,$C$11:R$11,"Balance")=0, $D$993+SUM($B$8:U$8)-SUMIFS($C281:Q281,$C$11:Q$11,"Payment"),
U$8))</f>
        <v>0</v>
      </c>
      <c r="U281" s="66">
        <f t="shared" si="54"/>
        <v>0</v>
      </c>
      <c r="V281" s="47"/>
      <c r="W281" s="66">
        <f>IF(OR(AND((X280-$D$993-SUM($C$8:X$8)+SUMIFS($C281:T281,$C$11:T$11,"Payment"))&lt;=0,SUMIFS($C281:U281,$C$11:U$11,"Balance")=0,U281=0),X$8&gt;=X280),X280,
IF(SUMIFS($C281:U281,$C$11:U$11,"Balance")=0, $D$993+SUM($B$8:X$8)-SUMIFS($C281:T281,$C$11:T$11,"Payment"),
X$8))</f>
        <v>0</v>
      </c>
      <c r="X281" s="66">
        <f t="shared" si="55"/>
        <v>0</v>
      </c>
      <c r="Y281" s="47"/>
      <c r="Z281" s="66">
        <f>IF(OR(AND((AA280-$D$993-SUM($C$8:AA$8)+SUMIFS($C281:W281,$C$11:W$11,"Payment"))&lt;=0,SUMIFS($C281:X281,$C$11:X$11,"Balance")=0,X281=0),AA$8&gt;=AA280),AA280,
IF(SUMIFS($C281:X281,$C$11:X$11,"Balance")=0, $D$993+SUM($B$8:AA$8)-SUMIFS($C281:W281,$C$11:W$11,"Payment"),
AA$8))</f>
        <v>0</v>
      </c>
      <c r="AA281" s="66">
        <f t="shared" si="56"/>
        <v>0</v>
      </c>
      <c r="AB281" s="47"/>
      <c r="AC281" s="66">
        <f>IF(OR(AND((AD280-$D$993-SUM($C$8:AD$8)+SUMIFS($C281:Z281,$C$11:Z$11,"Payment"))&lt;=0,SUMIFS($C281:AA281,$C$11:AA$11,"Balance")=0,AA281=0),AD$8&gt;=AD280),AD280,
IF(SUMIFS($C281:AA281,$C$11:AA$11,"Balance")=0, $D$993+SUM($B$8:AD$8)-SUMIFS($C281:Z281,$C$11:Z$11,"Payment"),
AD$8))</f>
        <v>0</v>
      </c>
      <c r="AD281" s="66">
        <f t="shared" si="57"/>
        <v>0</v>
      </c>
      <c r="AE281" s="47"/>
      <c r="AF281" s="66">
        <f>IF(OR(AND((AG280-$D$993-SUM($C$8:AG$8)+SUMIFS($C281:AC281,$C$11:AC$11,"Payment"))&lt;=0,SUMIFS($C281:AD281,$C$11:AD$11,"Balance")=0,AD281=0),AG$8&gt;=AG280),AG280,
IF(SUMIFS($C281:AD281,$C$11:AD$11,"Balance")=0, $D$993+SUM($B$8:AG$8)-SUMIFS($C281:AC281,$C$11:AC$11,"Payment"),
AG$8))</f>
        <v>0</v>
      </c>
      <c r="AG281" s="66">
        <f t="shared" si="58"/>
        <v>0</v>
      </c>
      <c r="AH281" s="47"/>
      <c r="AI281" s="66">
        <f>IF(OR(AND((AJ280-$D$993-SUM($C$8:AJ$8)+SUMIFS($C281:AF281,$C$11:AF$11,"Payment"))&lt;=0,SUMIFS($C281:AG281,$C$11:AG$11,"Balance")=0,AG281=0),AJ$8&gt;=AJ280),AJ280,
IF(SUMIFS($C281:AG281,$C$11:AG$11,"Balance")=0, $D$993+SUM($B$8:AJ$8)-SUMIFS($C281:AF281,$C$11:AF$11,"Payment"),
AJ$8))</f>
        <v>0</v>
      </c>
      <c r="AJ281" s="66">
        <f t="shared" si="59"/>
        <v>0</v>
      </c>
      <c r="AK281" s="67"/>
    </row>
    <row r="282" spans="1:37" s="49" customFormat="1" ht="15.6">
      <c r="A282" s="65">
        <v>271</v>
      </c>
      <c r="B282" s="66">
        <f>IF(OR(AND((C281-$D$993-SUM($C$8:C$8))&lt;=0),C$8&gt;=C281),C281, C$8+$D$993)</f>
        <v>0</v>
      </c>
      <c r="C282" s="66">
        <f t="shared" si="48"/>
        <v>0</v>
      </c>
      <c r="D282" s="67"/>
      <c r="E282" s="66">
        <f>IF(OR(AND((F281-$D$993-SUM($C$8:F$8)+SUMIFS(B282:$C282,B$11:$C$11,"Payment"))&lt;=0,SUMIFS($C282:C282,$C$11:C$11,"Balance")=0,C282=0),F$8&gt;=F281),F281,
IF(SUMIFS($C282:C282,$C$11:C$11,"Balance")=0, $D$993+SUM($B$8:F$8)-SUMIFS(B282:$C282,B$11:$C$11,"Payment"),
F$8))</f>
        <v>0</v>
      </c>
      <c r="F282" s="66">
        <f t="shared" si="49"/>
        <v>0</v>
      </c>
      <c r="G282" s="67"/>
      <c r="H282" s="66">
        <f>IF(OR(AND((I281-$D$993-SUM($C$8:I$8)+SUMIFS($C282:E282,$C$11:E$11,"Payment"))&lt;=0,SUMIFS($C282:F282,$C$11:F$11,"Balance")=0,F282=0),I$8&gt;=I281),I281,
IF(SUMIFS($C282:F282,$C$11:F$11,"Balance")=0, $D$993+SUM($B$8:I$8)-SUMIFS($C282:E282,$C$11:E$11,"Payment"),
I$8))</f>
        <v>0</v>
      </c>
      <c r="I282" s="66">
        <f t="shared" si="50"/>
        <v>0</v>
      </c>
      <c r="J282" s="47"/>
      <c r="K282" s="66">
        <f>IF(OR(AND((L281-$D$993-SUM($C$8:L$8)+SUMIFS($C282:H282,$C$11:H$11,"Payment"))&lt;=0,SUMIFS($C282:I282,$C$11:I$11,"Balance")=0,I282=0),L$8&gt;=L281),L281,
IF(SUMIFS($C282:I282,$C$11:I$11,"Balance")=0, $D$993+SUM($B$8:L$8)-SUMIFS($C282:H282,$C$11:H$11,"Payment"),
L$8))</f>
        <v>0</v>
      </c>
      <c r="L282" s="66">
        <f t="shared" si="51"/>
        <v>0</v>
      </c>
      <c r="M282" s="47"/>
      <c r="N282" s="66">
        <f>IF(OR(AND((O281-$D$993-SUM($C$8:O$8)+SUMIFS($C282:K282,$C$11:K$11,"Payment"))&lt;=0,SUMIFS($C282:L282,$C$11:L$11,"Balance")=0,L282=0),O$8&gt;=O281),O281,
IF(SUMIFS($C282:L282,$C$11:L$11,"Balance")=0, $D$993+SUM($B$8:O$8)-SUMIFS($C282:K282,$C$11:K$11,"Payment"),
O$8))</f>
        <v>0</v>
      </c>
      <c r="O282" s="66">
        <f t="shared" si="52"/>
        <v>0</v>
      </c>
      <c r="P282" s="47"/>
      <c r="Q282" s="66">
        <f>IF(OR(AND((R281-$D$993-SUM($C$8:R$8)+SUMIFS($C282:N282,$C$11:N$11,"Payment"))&lt;=0,SUMIFS($C282:O282,$C$11:O$11,"Balance")=0,O282=0),R$8&gt;=R281),R281,
IF(SUMIFS($C282:O282,$C$11:O$11,"Balance")=0, $D$993+SUM($B$8:R$8)-SUMIFS($C282:N282,$C$11:N$11,"Payment"),
R$8))</f>
        <v>0</v>
      </c>
      <c r="R282" s="66">
        <f t="shared" si="53"/>
        <v>0</v>
      </c>
      <c r="S282" s="47"/>
      <c r="T282" s="66">
        <f>IF(OR(AND((U281-$D$993-SUM($C$8:U$8)+SUMIFS($C282:Q282,$C$11:Q$11,"Payment"))&lt;=0,SUMIFS($C282:R282,$C$11:R$11,"Balance")=0,R282=0),U$8&gt;=U281),U281,
IF(SUMIFS($C282:R282,$C$11:R$11,"Balance")=0, $D$993+SUM($B$8:U$8)-SUMIFS($C282:Q282,$C$11:Q$11,"Payment"),
U$8))</f>
        <v>0</v>
      </c>
      <c r="U282" s="66">
        <f t="shared" si="54"/>
        <v>0</v>
      </c>
      <c r="V282" s="47"/>
      <c r="W282" s="66">
        <f>IF(OR(AND((X281-$D$993-SUM($C$8:X$8)+SUMIFS($C282:T282,$C$11:T$11,"Payment"))&lt;=0,SUMIFS($C282:U282,$C$11:U$11,"Balance")=0,U282=0),X$8&gt;=X281),X281,
IF(SUMIFS($C282:U282,$C$11:U$11,"Balance")=0, $D$993+SUM($B$8:X$8)-SUMIFS($C282:T282,$C$11:T$11,"Payment"),
X$8))</f>
        <v>0</v>
      </c>
      <c r="X282" s="66">
        <f t="shared" si="55"/>
        <v>0</v>
      </c>
      <c r="Y282" s="47"/>
      <c r="Z282" s="66">
        <f>IF(OR(AND((AA281-$D$993-SUM($C$8:AA$8)+SUMIFS($C282:W282,$C$11:W$11,"Payment"))&lt;=0,SUMIFS($C282:X282,$C$11:X$11,"Balance")=0,X282=0),AA$8&gt;=AA281),AA281,
IF(SUMIFS($C282:X282,$C$11:X$11,"Balance")=0, $D$993+SUM($B$8:AA$8)-SUMIFS($C282:W282,$C$11:W$11,"Payment"),
AA$8))</f>
        <v>0</v>
      </c>
      <c r="AA282" s="66">
        <f t="shared" si="56"/>
        <v>0</v>
      </c>
      <c r="AB282" s="47"/>
      <c r="AC282" s="66">
        <f>IF(OR(AND((AD281-$D$993-SUM($C$8:AD$8)+SUMIFS($C282:Z282,$C$11:Z$11,"Payment"))&lt;=0,SUMIFS($C282:AA282,$C$11:AA$11,"Balance")=0,AA282=0),AD$8&gt;=AD281),AD281,
IF(SUMIFS($C282:AA282,$C$11:AA$11,"Balance")=0, $D$993+SUM($B$8:AD$8)-SUMIFS($C282:Z282,$C$11:Z$11,"Payment"),
AD$8))</f>
        <v>0</v>
      </c>
      <c r="AD282" s="66">
        <f t="shared" si="57"/>
        <v>0</v>
      </c>
      <c r="AE282" s="47"/>
      <c r="AF282" s="66">
        <f>IF(OR(AND((AG281-$D$993-SUM($C$8:AG$8)+SUMIFS($C282:AC282,$C$11:AC$11,"Payment"))&lt;=0,SUMIFS($C282:AD282,$C$11:AD$11,"Balance")=0,AD282=0),AG$8&gt;=AG281),AG281,
IF(SUMIFS($C282:AD282,$C$11:AD$11,"Balance")=0, $D$993+SUM($B$8:AG$8)-SUMIFS($C282:AC282,$C$11:AC$11,"Payment"),
AG$8))</f>
        <v>0</v>
      </c>
      <c r="AG282" s="66">
        <f t="shared" si="58"/>
        <v>0</v>
      </c>
      <c r="AH282" s="47"/>
      <c r="AI282" s="66">
        <f>IF(OR(AND((AJ281-$D$993-SUM($C$8:AJ$8)+SUMIFS($C282:AF282,$C$11:AF$11,"Payment"))&lt;=0,SUMIFS($C282:AG282,$C$11:AG$11,"Balance")=0,AG282=0),AJ$8&gt;=AJ281),AJ281,
IF(SUMIFS($C282:AG282,$C$11:AG$11,"Balance")=0, $D$993+SUM($B$8:AJ$8)-SUMIFS($C282:AF282,$C$11:AF$11,"Payment"),
AJ$8))</f>
        <v>0</v>
      </c>
      <c r="AJ282" s="66">
        <f t="shared" si="59"/>
        <v>0</v>
      </c>
      <c r="AK282" s="67"/>
    </row>
    <row r="283" spans="1:37" s="49" customFormat="1" ht="15.6">
      <c r="A283" s="65">
        <v>272</v>
      </c>
      <c r="B283" s="66">
        <f>IF(OR(AND((C282-$D$993-SUM($C$8:C$8))&lt;=0),C$8&gt;=C282),C282, C$8+$D$993)</f>
        <v>0</v>
      </c>
      <c r="C283" s="66">
        <f t="shared" si="48"/>
        <v>0</v>
      </c>
      <c r="D283" s="67"/>
      <c r="E283" s="66">
        <f>IF(OR(AND((F282-$D$993-SUM($C$8:F$8)+SUMIFS(B283:$C283,B$11:$C$11,"Payment"))&lt;=0,SUMIFS($C283:C283,$C$11:C$11,"Balance")=0,C283=0),F$8&gt;=F282),F282,
IF(SUMIFS($C283:C283,$C$11:C$11,"Balance")=0, $D$993+SUM($B$8:F$8)-SUMIFS(B283:$C283,B$11:$C$11,"Payment"),
F$8))</f>
        <v>0</v>
      </c>
      <c r="F283" s="66">
        <f t="shared" si="49"/>
        <v>0</v>
      </c>
      <c r="G283" s="67"/>
      <c r="H283" s="66">
        <f>IF(OR(AND((I282-$D$993-SUM($C$8:I$8)+SUMIFS($C283:E283,$C$11:E$11,"Payment"))&lt;=0,SUMIFS($C283:F283,$C$11:F$11,"Balance")=0,F283=0),I$8&gt;=I282),I282,
IF(SUMIFS($C283:F283,$C$11:F$11,"Balance")=0, $D$993+SUM($B$8:I$8)-SUMIFS($C283:E283,$C$11:E$11,"Payment"),
I$8))</f>
        <v>0</v>
      </c>
      <c r="I283" s="66">
        <f t="shared" si="50"/>
        <v>0</v>
      </c>
      <c r="J283" s="47"/>
      <c r="K283" s="66">
        <f>IF(OR(AND((L282-$D$993-SUM($C$8:L$8)+SUMIFS($C283:H283,$C$11:H$11,"Payment"))&lt;=0,SUMIFS($C283:I283,$C$11:I$11,"Balance")=0,I283=0),L$8&gt;=L282),L282,
IF(SUMIFS($C283:I283,$C$11:I$11,"Balance")=0, $D$993+SUM($B$8:L$8)-SUMIFS($C283:H283,$C$11:H$11,"Payment"),
L$8))</f>
        <v>0</v>
      </c>
      <c r="L283" s="66">
        <f t="shared" si="51"/>
        <v>0</v>
      </c>
      <c r="M283" s="47"/>
      <c r="N283" s="66">
        <f>IF(OR(AND((O282-$D$993-SUM($C$8:O$8)+SUMIFS($C283:K283,$C$11:K$11,"Payment"))&lt;=0,SUMIFS($C283:L283,$C$11:L$11,"Balance")=0,L283=0),O$8&gt;=O282),O282,
IF(SUMIFS($C283:L283,$C$11:L$11,"Balance")=0, $D$993+SUM($B$8:O$8)-SUMIFS($C283:K283,$C$11:K$11,"Payment"),
O$8))</f>
        <v>0</v>
      </c>
      <c r="O283" s="66">
        <f t="shared" si="52"/>
        <v>0</v>
      </c>
      <c r="P283" s="47"/>
      <c r="Q283" s="66">
        <f>IF(OR(AND((R282-$D$993-SUM($C$8:R$8)+SUMIFS($C283:N283,$C$11:N$11,"Payment"))&lt;=0,SUMIFS($C283:O283,$C$11:O$11,"Balance")=0,O283=0),R$8&gt;=R282),R282,
IF(SUMIFS($C283:O283,$C$11:O$11,"Balance")=0, $D$993+SUM($B$8:R$8)-SUMIFS($C283:N283,$C$11:N$11,"Payment"),
R$8))</f>
        <v>0</v>
      </c>
      <c r="R283" s="66">
        <f t="shared" si="53"/>
        <v>0</v>
      </c>
      <c r="S283" s="47"/>
      <c r="T283" s="66">
        <f>IF(OR(AND((U282-$D$993-SUM($C$8:U$8)+SUMIFS($C283:Q283,$C$11:Q$11,"Payment"))&lt;=0,SUMIFS($C283:R283,$C$11:R$11,"Balance")=0,R283=0),U$8&gt;=U282),U282,
IF(SUMIFS($C283:R283,$C$11:R$11,"Balance")=0, $D$993+SUM($B$8:U$8)-SUMIFS($C283:Q283,$C$11:Q$11,"Payment"),
U$8))</f>
        <v>0</v>
      </c>
      <c r="U283" s="66">
        <f t="shared" si="54"/>
        <v>0</v>
      </c>
      <c r="V283" s="47"/>
      <c r="W283" s="66">
        <f>IF(OR(AND((X282-$D$993-SUM($C$8:X$8)+SUMIFS($C283:T283,$C$11:T$11,"Payment"))&lt;=0,SUMIFS($C283:U283,$C$11:U$11,"Balance")=0,U283=0),X$8&gt;=X282),X282,
IF(SUMIFS($C283:U283,$C$11:U$11,"Balance")=0, $D$993+SUM($B$8:X$8)-SUMIFS($C283:T283,$C$11:T$11,"Payment"),
X$8))</f>
        <v>0</v>
      </c>
      <c r="X283" s="66">
        <f t="shared" si="55"/>
        <v>0</v>
      </c>
      <c r="Y283" s="47"/>
      <c r="Z283" s="66">
        <f>IF(OR(AND((AA282-$D$993-SUM($C$8:AA$8)+SUMIFS($C283:W283,$C$11:W$11,"Payment"))&lt;=0,SUMIFS($C283:X283,$C$11:X$11,"Balance")=0,X283=0),AA$8&gt;=AA282),AA282,
IF(SUMIFS($C283:X283,$C$11:X$11,"Balance")=0, $D$993+SUM($B$8:AA$8)-SUMIFS($C283:W283,$C$11:W$11,"Payment"),
AA$8))</f>
        <v>0</v>
      </c>
      <c r="AA283" s="66">
        <f t="shared" si="56"/>
        <v>0</v>
      </c>
      <c r="AB283" s="47"/>
      <c r="AC283" s="66">
        <f>IF(OR(AND((AD282-$D$993-SUM($C$8:AD$8)+SUMIFS($C283:Z283,$C$11:Z$11,"Payment"))&lt;=0,SUMIFS($C283:AA283,$C$11:AA$11,"Balance")=0,AA283=0),AD$8&gt;=AD282),AD282,
IF(SUMIFS($C283:AA283,$C$11:AA$11,"Balance")=0, $D$993+SUM($B$8:AD$8)-SUMIFS($C283:Z283,$C$11:Z$11,"Payment"),
AD$8))</f>
        <v>0</v>
      </c>
      <c r="AD283" s="66">
        <f t="shared" si="57"/>
        <v>0</v>
      </c>
      <c r="AE283" s="47"/>
      <c r="AF283" s="66">
        <f>IF(OR(AND((AG282-$D$993-SUM($C$8:AG$8)+SUMIFS($C283:AC283,$C$11:AC$11,"Payment"))&lt;=0,SUMIFS($C283:AD283,$C$11:AD$11,"Balance")=0,AD283=0),AG$8&gt;=AG282),AG282,
IF(SUMIFS($C283:AD283,$C$11:AD$11,"Balance")=0, $D$993+SUM($B$8:AG$8)-SUMIFS($C283:AC283,$C$11:AC$11,"Payment"),
AG$8))</f>
        <v>0</v>
      </c>
      <c r="AG283" s="66">
        <f t="shared" si="58"/>
        <v>0</v>
      </c>
      <c r="AH283" s="47"/>
      <c r="AI283" s="66">
        <f>IF(OR(AND((AJ282-$D$993-SUM($C$8:AJ$8)+SUMIFS($C283:AF283,$C$11:AF$11,"Payment"))&lt;=0,SUMIFS($C283:AG283,$C$11:AG$11,"Balance")=0,AG283=0),AJ$8&gt;=AJ282),AJ282,
IF(SUMIFS($C283:AG283,$C$11:AG$11,"Balance")=0, $D$993+SUM($B$8:AJ$8)-SUMIFS($C283:AF283,$C$11:AF$11,"Payment"),
AJ$8))</f>
        <v>0</v>
      </c>
      <c r="AJ283" s="66">
        <f t="shared" si="59"/>
        <v>0</v>
      </c>
      <c r="AK283" s="67"/>
    </row>
    <row r="284" spans="1:37" s="49" customFormat="1" ht="15.6">
      <c r="A284" s="65">
        <v>273</v>
      </c>
      <c r="B284" s="66">
        <f>IF(OR(AND((C283-$D$993-SUM($C$8:C$8))&lt;=0),C$8&gt;=C283),C283, C$8+$D$993)</f>
        <v>0</v>
      </c>
      <c r="C284" s="66">
        <f t="shared" si="48"/>
        <v>0</v>
      </c>
      <c r="D284" s="67"/>
      <c r="E284" s="66">
        <f>IF(OR(AND((F283-$D$993-SUM($C$8:F$8)+SUMIFS(B284:$C284,B$11:$C$11,"Payment"))&lt;=0,SUMIFS($C284:C284,$C$11:C$11,"Balance")=0,C284=0),F$8&gt;=F283),F283,
IF(SUMIFS($C284:C284,$C$11:C$11,"Balance")=0, $D$993+SUM($B$8:F$8)-SUMIFS(B284:$C284,B$11:$C$11,"Payment"),
F$8))</f>
        <v>0</v>
      </c>
      <c r="F284" s="66">
        <f t="shared" si="49"/>
        <v>0</v>
      </c>
      <c r="G284" s="67"/>
      <c r="H284" s="66">
        <f>IF(OR(AND((I283-$D$993-SUM($C$8:I$8)+SUMIFS($C284:E284,$C$11:E$11,"Payment"))&lt;=0,SUMIFS($C284:F284,$C$11:F$11,"Balance")=0,F284=0),I$8&gt;=I283),I283,
IF(SUMIFS($C284:F284,$C$11:F$11,"Balance")=0, $D$993+SUM($B$8:I$8)-SUMIFS($C284:E284,$C$11:E$11,"Payment"),
I$8))</f>
        <v>0</v>
      </c>
      <c r="I284" s="66">
        <f t="shared" si="50"/>
        <v>0</v>
      </c>
      <c r="J284" s="47"/>
      <c r="K284" s="66">
        <f>IF(OR(AND((L283-$D$993-SUM($C$8:L$8)+SUMIFS($C284:H284,$C$11:H$11,"Payment"))&lt;=0,SUMIFS($C284:I284,$C$11:I$11,"Balance")=0,I284=0),L$8&gt;=L283),L283,
IF(SUMIFS($C284:I284,$C$11:I$11,"Balance")=0, $D$993+SUM($B$8:L$8)-SUMIFS($C284:H284,$C$11:H$11,"Payment"),
L$8))</f>
        <v>0</v>
      </c>
      <c r="L284" s="66">
        <f t="shared" si="51"/>
        <v>0</v>
      </c>
      <c r="M284" s="47"/>
      <c r="N284" s="66">
        <f>IF(OR(AND((O283-$D$993-SUM($C$8:O$8)+SUMIFS($C284:K284,$C$11:K$11,"Payment"))&lt;=0,SUMIFS($C284:L284,$C$11:L$11,"Balance")=0,L284=0),O$8&gt;=O283),O283,
IF(SUMIFS($C284:L284,$C$11:L$11,"Balance")=0, $D$993+SUM($B$8:O$8)-SUMIFS($C284:K284,$C$11:K$11,"Payment"),
O$8))</f>
        <v>0</v>
      </c>
      <c r="O284" s="66">
        <f t="shared" si="52"/>
        <v>0</v>
      </c>
      <c r="P284" s="47"/>
      <c r="Q284" s="66">
        <f>IF(OR(AND((R283-$D$993-SUM($C$8:R$8)+SUMIFS($C284:N284,$C$11:N$11,"Payment"))&lt;=0,SUMIFS($C284:O284,$C$11:O$11,"Balance")=0,O284=0),R$8&gt;=R283),R283,
IF(SUMIFS($C284:O284,$C$11:O$11,"Balance")=0, $D$993+SUM($B$8:R$8)-SUMIFS($C284:N284,$C$11:N$11,"Payment"),
R$8))</f>
        <v>0</v>
      </c>
      <c r="R284" s="66">
        <f t="shared" si="53"/>
        <v>0</v>
      </c>
      <c r="S284" s="47"/>
      <c r="T284" s="66">
        <f>IF(OR(AND((U283-$D$993-SUM($C$8:U$8)+SUMIFS($C284:Q284,$C$11:Q$11,"Payment"))&lt;=0,SUMIFS($C284:R284,$C$11:R$11,"Balance")=0,R284=0),U$8&gt;=U283),U283,
IF(SUMIFS($C284:R284,$C$11:R$11,"Balance")=0, $D$993+SUM($B$8:U$8)-SUMIFS($C284:Q284,$C$11:Q$11,"Payment"),
U$8))</f>
        <v>0</v>
      </c>
      <c r="U284" s="66">
        <f t="shared" si="54"/>
        <v>0</v>
      </c>
      <c r="V284" s="47"/>
      <c r="W284" s="66">
        <f>IF(OR(AND((X283-$D$993-SUM($C$8:X$8)+SUMIFS($C284:T284,$C$11:T$11,"Payment"))&lt;=0,SUMIFS($C284:U284,$C$11:U$11,"Balance")=0,U284=0),X$8&gt;=X283),X283,
IF(SUMIFS($C284:U284,$C$11:U$11,"Balance")=0, $D$993+SUM($B$8:X$8)-SUMIFS($C284:T284,$C$11:T$11,"Payment"),
X$8))</f>
        <v>0</v>
      </c>
      <c r="X284" s="66">
        <f t="shared" si="55"/>
        <v>0</v>
      </c>
      <c r="Y284" s="47"/>
      <c r="Z284" s="66">
        <f>IF(OR(AND((AA283-$D$993-SUM($C$8:AA$8)+SUMIFS($C284:W284,$C$11:W$11,"Payment"))&lt;=0,SUMIFS($C284:X284,$C$11:X$11,"Balance")=0,X284=0),AA$8&gt;=AA283),AA283,
IF(SUMIFS($C284:X284,$C$11:X$11,"Balance")=0, $D$993+SUM($B$8:AA$8)-SUMIFS($C284:W284,$C$11:W$11,"Payment"),
AA$8))</f>
        <v>0</v>
      </c>
      <c r="AA284" s="66">
        <f t="shared" si="56"/>
        <v>0</v>
      </c>
      <c r="AB284" s="47"/>
      <c r="AC284" s="66">
        <f>IF(OR(AND((AD283-$D$993-SUM($C$8:AD$8)+SUMIFS($C284:Z284,$C$11:Z$11,"Payment"))&lt;=0,SUMIFS($C284:AA284,$C$11:AA$11,"Balance")=0,AA284=0),AD$8&gt;=AD283),AD283,
IF(SUMIFS($C284:AA284,$C$11:AA$11,"Balance")=0, $D$993+SUM($B$8:AD$8)-SUMIFS($C284:Z284,$C$11:Z$11,"Payment"),
AD$8))</f>
        <v>0</v>
      </c>
      <c r="AD284" s="66">
        <f t="shared" si="57"/>
        <v>0</v>
      </c>
      <c r="AE284" s="47"/>
      <c r="AF284" s="66">
        <f>IF(OR(AND((AG283-$D$993-SUM($C$8:AG$8)+SUMIFS($C284:AC284,$C$11:AC$11,"Payment"))&lt;=0,SUMIFS($C284:AD284,$C$11:AD$11,"Balance")=0,AD284=0),AG$8&gt;=AG283),AG283,
IF(SUMIFS($C284:AD284,$C$11:AD$11,"Balance")=0, $D$993+SUM($B$8:AG$8)-SUMIFS($C284:AC284,$C$11:AC$11,"Payment"),
AG$8))</f>
        <v>0</v>
      </c>
      <c r="AG284" s="66">
        <f t="shared" si="58"/>
        <v>0</v>
      </c>
      <c r="AH284" s="47"/>
      <c r="AI284" s="66">
        <f>IF(OR(AND((AJ283-$D$993-SUM($C$8:AJ$8)+SUMIFS($C284:AF284,$C$11:AF$11,"Payment"))&lt;=0,SUMIFS($C284:AG284,$C$11:AG$11,"Balance")=0,AG284=0),AJ$8&gt;=AJ283),AJ283,
IF(SUMIFS($C284:AG284,$C$11:AG$11,"Balance")=0, $D$993+SUM($B$8:AJ$8)-SUMIFS($C284:AF284,$C$11:AF$11,"Payment"),
AJ$8))</f>
        <v>0</v>
      </c>
      <c r="AJ284" s="66">
        <f t="shared" si="59"/>
        <v>0</v>
      </c>
      <c r="AK284" s="67"/>
    </row>
    <row r="285" spans="1:37" s="49" customFormat="1" ht="15.6">
      <c r="A285" s="65">
        <v>274</v>
      </c>
      <c r="B285" s="66">
        <f>IF(OR(AND((C284-$D$993-SUM($C$8:C$8))&lt;=0),C$8&gt;=C284),C284, C$8+$D$993)</f>
        <v>0</v>
      </c>
      <c r="C285" s="66">
        <f t="shared" si="48"/>
        <v>0</v>
      </c>
      <c r="D285" s="67"/>
      <c r="E285" s="66">
        <f>IF(OR(AND((F284-$D$993-SUM($C$8:F$8)+SUMIFS(B285:$C285,B$11:$C$11,"Payment"))&lt;=0,SUMIFS($C285:C285,$C$11:C$11,"Balance")=0,C285=0),F$8&gt;=F284),F284,
IF(SUMIFS($C285:C285,$C$11:C$11,"Balance")=0, $D$993+SUM($B$8:F$8)-SUMIFS(B285:$C285,B$11:$C$11,"Payment"),
F$8))</f>
        <v>0</v>
      </c>
      <c r="F285" s="66">
        <f t="shared" si="49"/>
        <v>0</v>
      </c>
      <c r="G285" s="67"/>
      <c r="H285" s="66">
        <f>IF(OR(AND((I284-$D$993-SUM($C$8:I$8)+SUMIFS($C285:E285,$C$11:E$11,"Payment"))&lt;=0,SUMIFS($C285:F285,$C$11:F$11,"Balance")=0,F285=0),I$8&gt;=I284),I284,
IF(SUMIFS($C285:F285,$C$11:F$11,"Balance")=0, $D$993+SUM($B$8:I$8)-SUMIFS($C285:E285,$C$11:E$11,"Payment"),
I$8))</f>
        <v>0</v>
      </c>
      <c r="I285" s="66">
        <f t="shared" si="50"/>
        <v>0</v>
      </c>
      <c r="J285" s="47"/>
      <c r="K285" s="66">
        <f>IF(OR(AND((L284-$D$993-SUM($C$8:L$8)+SUMIFS($C285:H285,$C$11:H$11,"Payment"))&lt;=0,SUMIFS($C285:I285,$C$11:I$11,"Balance")=0,I285=0),L$8&gt;=L284),L284,
IF(SUMIFS($C285:I285,$C$11:I$11,"Balance")=0, $D$993+SUM($B$8:L$8)-SUMIFS($C285:H285,$C$11:H$11,"Payment"),
L$8))</f>
        <v>0</v>
      </c>
      <c r="L285" s="66">
        <f t="shared" si="51"/>
        <v>0</v>
      </c>
      <c r="M285" s="47"/>
      <c r="N285" s="66">
        <f>IF(OR(AND((O284-$D$993-SUM($C$8:O$8)+SUMIFS($C285:K285,$C$11:K$11,"Payment"))&lt;=0,SUMIFS($C285:L285,$C$11:L$11,"Balance")=0,L285=0),O$8&gt;=O284),O284,
IF(SUMIFS($C285:L285,$C$11:L$11,"Balance")=0, $D$993+SUM($B$8:O$8)-SUMIFS($C285:K285,$C$11:K$11,"Payment"),
O$8))</f>
        <v>0</v>
      </c>
      <c r="O285" s="66">
        <f t="shared" si="52"/>
        <v>0</v>
      </c>
      <c r="P285" s="47"/>
      <c r="Q285" s="66">
        <f>IF(OR(AND((R284-$D$993-SUM($C$8:R$8)+SUMIFS($C285:N285,$C$11:N$11,"Payment"))&lt;=0,SUMIFS($C285:O285,$C$11:O$11,"Balance")=0,O285=0),R$8&gt;=R284),R284,
IF(SUMIFS($C285:O285,$C$11:O$11,"Balance")=0, $D$993+SUM($B$8:R$8)-SUMIFS($C285:N285,$C$11:N$11,"Payment"),
R$8))</f>
        <v>0</v>
      </c>
      <c r="R285" s="66">
        <f t="shared" si="53"/>
        <v>0</v>
      </c>
      <c r="S285" s="47"/>
      <c r="T285" s="66">
        <f>IF(OR(AND((U284-$D$993-SUM($C$8:U$8)+SUMIFS($C285:Q285,$C$11:Q$11,"Payment"))&lt;=0,SUMIFS($C285:R285,$C$11:R$11,"Balance")=0,R285=0),U$8&gt;=U284),U284,
IF(SUMIFS($C285:R285,$C$11:R$11,"Balance")=0, $D$993+SUM($B$8:U$8)-SUMIFS($C285:Q285,$C$11:Q$11,"Payment"),
U$8))</f>
        <v>0</v>
      </c>
      <c r="U285" s="66">
        <f t="shared" si="54"/>
        <v>0</v>
      </c>
      <c r="V285" s="47"/>
      <c r="W285" s="66">
        <f>IF(OR(AND((X284-$D$993-SUM($C$8:X$8)+SUMIFS($C285:T285,$C$11:T$11,"Payment"))&lt;=0,SUMIFS($C285:U285,$C$11:U$11,"Balance")=0,U285=0),X$8&gt;=X284),X284,
IF(SUMIFS($C285:U285,$C$11:U$11,"Balance")=0, $D$993+SUM($B$8:X$8)-SUMIFS($C285:T285,$C$11:T$11,"Payment"),
X$8))</f>
        <v>0</v>
      </c>
      <c r="X285" s="66">
        <f t="shared" si="55"/>
        <v>0</v>
      </c>
      <c r="Y285" s="47"/>
      <c r="Z285" s="66">
        <f>IF(OR(AND((AA284-$D$993-SUM($C$8:AA$8)+SUMIFS($C285:W285,$C$11:W$11,"Payment"))&lt;=0,SUMIFS($C285:X285,$C$11:X$11,"Balance")=0,X285=0),AA$8&gt;=AA284),AA284,
IF(SUMIFS($C285:X285,$C$11:X$11,"Balance")=0, $D$993+SUM($B$8:AA$8)-SUMIFS($C285:W285,$C$11:W$11,"Payment"),
AA$8))</f>
        <v>0</v>
      </c>
      <c r="AA285" s="66">
        <f t="shared" si="56"/>
        <v>0</v>
      </c>
      <c r="AB285" s="47"/>
      <c r="AC285" s="66">
        <f>IF(OR(AND((AD284-$D$993-SUM($C$8:AD$8)+SUMIFS($C285:Z285,$C$11:Z$11,"Payment"))&lt;=0,SUMIFS($C285:AA285,$C$11:AA$11,"Balance")=0,AA285=0),AD$8&gt;=AD284),AD284,
IF(SUMIFS($C285:AA285,$C$11:AA$11,"Balance")=0, $D$993+SUM($B$8:AD$8)-SUMIFS($C285:Z285,$C$11:Z$11,"Payment"),
AD$8))</f>
        <v>0</v>
      </c>
      <c r="AD285" s="66">
        <f t="shared" si="57"/>
        <v>0</v>
      </c>
      <c r="AE285" s="47"/>
      <c r="AF285" s="66">
        <f>IF(OR(AND((AG284-$D$993-SUM($C$8:AG$8)+SUMIFS($C285:AC285,$C$11:AC$11,"Payment"))&lt;=0,SUMIFS($C285:AD285,$C$11:AD$11,"Balance")=0,AD285=0),AG$8&gt;=AG284),AG284,
IF(SUMIFS($C285:AD285,$C$11:AD$11,"Balance")=0, $D$993+SUM($B$8:AG$8)-SUMIFS($C285:AC285,$C$11:AC$11,"Payment"),
AG$8))</f>
        <v>0</v>
      </c>
      <c r="AG285" s="66">
        <f t="shared" si="58"/>
        <v>0</v>
      </c>
      <c r="AH285" s="47"/>
      <c r="AI285" s="66">
        <f>IF(OR(AND((AJ284-$D$993-SUM($C$8:AJ$8)+SUMIFS($C285:AF285,$C$11:AF$11,"Payment"))&lt;=0,SUMIFS($C285:AG285,$C$11:AG$11,"Balance")=0,AG285=0),AJ$8&gt;=AJ284),AJ284,
IF(SUMIFS($C285:AG285,$C$11:AG$11,"Balance")=0, $D$993+SUM($B$8:AJ$8)-SUMIFS($C285:AF285,$C$11:AF$11,"Payment"),
AJ$8))</f>
        <v>0</v>
      </c>
      <c r="AJ285" s="66">
        <f t="shared" si="59"/>
        <v>0</v>
      </c>
      <c r="AK285" s="67"/>
    </row>
    <row r="286" spans="1:37" s="49" customFormat="1" ht="15.6">
      <c r="A286" s="65">
        <v>275</v>
      </c>
      <c r="B286" s="66">
        <f>IF(OR(AND((C285-$D$993-SUM($C$8:C$8))&lt;=0),C$8&gt;=C285),C285, C$8+$D$993)</f>
        <v>0</v>
      </c>
      <c r="C286" s="66">
        <f t="shared" si="48"/>
        <v>0</v>
      </c>
      <c r="D286" s="67"/>
      <c r="E286" s="66">
        <f>IF(OR(AND((F285-$D$993-SUM($C$8:F$8)+SUMIFS(B286:$C286,B$11:$C$11,"Payment"))&lt;=0,SUMIFS($C286:C286,$C$11:C$11,"Balance")=0,C286=0),F$8&gt;=F285),F285,
IF(SUMIFS($C286:C286,$C$11:C$11,"Balance")=0, $D$993+SUM($B$8:F$8)-SUMIFS(B286:$C286,B$11:$C$11,"Payment"),
F$8))</f>
        <v>0</v>
      </c>
      <c r="F286" s="66">
        <f t="shared" si="49"/>
        <v>0</v>
      </c>
      <c r="G286" s="67"/>
      <c r="H286" s="66">
        <f>IF(OR(AND((I285-$D$993-SUM($C$8:I$8)+SUMIFS($C286:E286,$C$11:E$11,"Payment"))&lt;=0,SUMIFS($C286:F286,$C$11:F$11,"Balance")=0,F286=0),I$8&gt;=I285),I285,
IF(SUMIFS($C286:F286,$C$11:F$11,"Balance")=0, $D$993+SUM($B$8:I$8)-SUMIFS($C286:E286,$C$11:E$11,"Payment"),
I$8))</f>
        <v>0</v>
      </c>
      <c r="I286" s="66">
        <f t="shared" si="50"/>
        <v>0</v>
      </c>
      <c r="J286" s="47"/>
      <c r="K286" s="66">
        <f>IF(OR(AND((L285-$D$993-SUM($C$8:L$8)+SUMIFS($C286:H286,$C$11:H$11,"Payment"))&lt;=0,SUMIFS($C286:I286,$C$11:I$11,"Balance")=0,I286=0),L$8&gt;=L285),L285,
IF(SUMIFS($C286:I286,$C$11:I$11,"Balance")=0, $D$993+SUM($B$8:L$8)-SUMIFS($C286:H286,$C$11:H$11,"Payment"),
L$8))</f>
        <v>0</v>
      </c>
      <c r="L286" s="66">
        <f t="shared" si="51"/>
        <v>0</v>
      </c>
      <c r="M286" s="47"/>
      <c r="N286" s="66">
        <f>IF(OR(AND((O285-$D$993-SUM($C$8:O$8)+SUMIFS($C286:K286,$C$11:K$11,"Payment"))&lt;=0,SUMIFS($C286:L286,$C$11:L$11,"Balance")=0,L286=0),O$8&gt;=O285),O285,
IF(SUMIFS($C286:L286,$C$11:L$11,"Balance")=0, $D$993+SUM($B$8:O$8)-SUMIFS($C286:K286,$C$11:K$11,"Payment"),
O$8))</f>
        <v>0</v>
      </c>
      <c r="O286" s="66">
        <f t="shared" si="52"/>
        <v>0</v>
      </c>
      <c r="P286" s="47"/>
      <c r="Q286" s="66">
        <f>IF(OR(AND((R285-$D$993-SUM($C$8:R$8)+SUMIFS($C286:N286,$C$11:N$11,"Payment"))&lt;=0,SUMIFS($C286:O286,$C$11:O$11,"Balance")=0,O286=0),R$8&gt;=R285),R285,
IF(SUMIFS($C286:O286,$C$11:O$11,"Balance")=0, $D$993+SUM($B$8:R$8)-SUMIFS($C286:N286,$C$11:N$11,"Payment"),
R$8))</f>
        <v>0</v>
      </c>
      <c r="R286" s="66">
        <f t="shared" si="53"/>
        <v>0</v>
      </c>
      <c r="S286" s="47"/>
      <c r="T286" s="66">
        <f>IF(OR(AND((U285-$D$993-SUM($C$8:U$8)+SUMIFS($C286:Q286,$C$11:Q$11,"Payment"))&lt;=0,SUMIFS($C286:R286,$C$11:R$11,"Balance")=0,R286=0),U$8&gt;=U285),U285,
IF(SUMIFS($C286:R286,$C$11:R$11,"Balance")=0, $D$993+SUM($B$8:U$8)-SUMIFS($C286:Q286,$C$11:Q$11,"Payment"),
U$8))</f>
        <v>0</v>
      </c>
      <c r="U286" s="66">
        <f t="shared" si="54"/>
        <v>0</v>
      </c>
      <c r="V286" s="47"/>
      <c r="W286" s="66">
        <f>IF(OR(AND((X285-$D$993-SUM($C$8:X$8)+SUMIFS($C286:T286,$C$11:T$11,"Payment"))&lt;=0,SUMIFS($C286:U286,$C$11:U$11,"Balance")=0,U286=0),X$8&gt;=X285),X285,
IF(SUMIFS($C286:U286,$C$11:U$11,"Balance")=0, $D$993+SUM($B$8:X$8)-SUMIFS($C286:T286,$C$11:T$11,"Payment"),
X$8))</f>
        <v>0</v>
      </c>
      <c r="X286" s="66">
        <f t="shared" si="55"/>
        <v>0</v>
      </c>
      <c r="Y286" s="47"/>
      <c r="Z286" s="66">
        <f>IF(OR(AND((AA285-$D$993-SUM($C$8:AA$8)+SUMIFS($C286:W286,$C$11:W$11,"Payment"))&lt;=0,SUMIFS($C286:X286,$C$11:X$11,"Balance")=0,X286=0),AA$8&gt;=AA285),AA285,
IF(SUMIFS($C286:X286,$C$11:X$11,"Balance")=0, $D$993+SUM($B$8:AA$8)-SUMIFS($C286:W286,$C$11:W$11,"Payment"),
AA$8))</f>
        <v>0</v>
      </c>
      <c r="AA286" s="66">
        <f t="shared" si="56"/>
        <v>0</v>
      </c>
      <c r="AB286" s="47"/>
      <c r="AC286" s="66">
        <f>IF(OR(AND((AD285-$D$993-SUM($C$8:AD$8)+SUMIFS($C286:Z286,$C$11:Z$11,"Payment"))&lt;=0,SUMIFS($C286:AA286,$C$11:AA$11,"Balance")=0,AA286=0),AD$8&gt;=AD285),AD285,
IF(SUMIFS($C286:AA286,$C$11:AA$11,"Balance")=0, $D$993+SUM($B$8:AD$8)-SUMIFS($C286:Z286,$C$11:Z$11,"Payment"),
AD$8))</f>
        <v>0</v>
      </c>
      <c r="AD286" s="66">
        <f t="shared" si="57"/>
        <v>0</v>
      </c>
      <c r="AE286" s="47"/>
      <c r="AF286" s="66">
        <f>IF(OR(AND((AG285-$D$993-SUM($C$8:AG$8)+SUMIFS($C286:AC286,$C$11:AC$11,"Payment"))&lt;=0,SUMIFS($C286:AD286,$C$11:AD$11,"Balance")=0,AD286=0),AG$8&gt;=AG285),AG285,
IF(SUMIFS($C286:AD286,$C$11:AD$11,"Balance")=0, $D$993+SUM($B$8:AG$8)-SUMIFS($C286:AC286,$C$11:AC$11,"Payment"),
AG$8))</f>
        <v>0</v>
      </c>
      <c r="AG286" s="66">
        <f t="shared" si="58"/>
        <v>0</v>
      </c>
      <c r="AH286" s="47"/>
      <c r="AI286" s="66">
        <f>IF(OR(AND((AJ285-$D$993-SUM($C$8:AJ$8)+SUMIFS($C286:AF286,$C$11:AF$11,"Payment"))&lt;=0,SUMIFS($C286:AG286,$C$11:AG$11,"Balance")=0,AG286=0),AJ$8&gt;=AJ285),AJ285,
IF(SUMIFS($C286:AG286,$C$11:AG$11,"Balance")=0, $D$993+SUM($B$8:AJ$8)-SUMIFS($C286:AF286,$C$11:AF$11,"Payment"),
AJ$8))</f>
        <v>0</v>
      </c>
      <c r="AJ286" s="66">
        <f t="shared" si="59"/>
        <v>0</v>
      </c>
      <c r="AK286" s="67"/>
    </row>
    <row r="287" spans="1:37" s="49" customFormat="1" ht="15.6">
      <c r="A287" s="65">
        <v>276</v>
      </c>
      <c r="B287" s="66">
        <f>IF(OR(AND((C286-$D$993-SUM($C$8:C$8))&lt;=0),C$8&gt;=C286),C286, C$8+$D$993)</f>
        <v>0</v>
      </c>
      <c r="C287" s="66">
        <f t="shared" si="48"/>
        <v>0</v>
      </c>
      <c r="D287" s="67"/>
      <c r="E287" s="66">
        <f>IF(OR(AND((F286-$D$993-SUM($C$8:F$8)+SUMIFS(B287:$C287,B$11:$C$11,"Payment"))&lt;=0,SUMIFS($C287:C287,$C$11:C$11,"Balance")=0,C287=0),F$8&gt;=F286),F286,
IF(SUMIFS($C287:C287,$C$11:C$11,"Balance")=0, $D$993+SUM($B$8:F$8)-SUMIFS(B287:$C287,B$11:$C$11,"Payment"),
F$8))</f>
        <v>0</v>
      </c>
      <c r="F287" s="66">
        <f t="shared" si="49"/>
        <v>0</v>
      </c>
      <c r="G287" s="67"/>
      <c r="H287" s="66">
        <f>IF(OR(AND((I286-$D$993-SUM($C$8:I$8)+SUMIFS($C287:E287,$C$11:E$11,"Payment"))&lt;=0,SUMIFS($C287:F287,$C$11:F$11,"Balance")=0,F287=0),I$8&gt;=I286),I286,
IF(SUMIFS($C287:F287,$C$11:F$11,"Balance")=0, $D$993+SUM($B$8:I$8)-SUMIFS($C287:E287,$C$11:E$11,"Payment"),
I$8))</f>
        <v>0</v>
      </c>
      <c r="I287" s="66">
        <f t="shared" si="50"/>
        <v>0</v>
      </c>
      <c r="J287" s="47"/>
      <c r="K287" s="66">
        <f>IF(OR(AND((L286-$D$993-SUM($C$8:L$8)+SUMIFS($C287:H287,$C$11:H$11,"Payment"))&lt;=0,SUMIFS($C287:I287,$C$11:I$11,"Balance")=0,I287=0),L$8&gt;=L286),L286,
IF(SUMIFS($C287:I287,$C$11:I$11,"Balance")=0, $D$993+SUM($B$8:L$8)-SUMIFS($C287:H287,$C$11:H$11,"Payment"),
L$8))</f>
        <v>0</v>
      </c>
      <c r="L287" s="66">
        <f t="shared" si="51"/>
        <v>0</v>
      </c>
      <c r="M287" s="47"/>
      <c r="N287" s="66">
        <f>IF(OR(AND((O286-$D$993-SUM($C$8:O$8)+SUMIFS($C287:K287,$C$11:K$11,"Payment"))&lt;=0,SUMIFS($C287:L287,$C$11:L$11,"Balance")=0,L287=0),O$8&gt;=O286),O286,
IF(SUMIFS($C287:L287,$C$11:L$11,"Balance")=0, $D$993+SUM($B$8:O$8)-SUMIFS($C287:K287,$C$11:K$11,"Payment"),
O$8))</f>
        <v>0</v>
      </c>
      <c r="O287" s="66">
        <f t="shared" si="52"/>
        <v>0</v>
      </c>
      <c r="P287" s="47"/>
      <c r="Q287" s="66">
        <f>IF(OR(AND((R286-$D$993-SUM($C$8:R$8)+SUMIFS($C287:N287,$C$11:N$11,"Payment"))&lt;=0,SUMIFS($C287:O287,$C$11:O$11,"Balance")=0,O287=0),R$8&gt;=R286),R286,
IF(SUMIFS($C287:O287,$C$11:O$11,"Balance")=0, $D$993+SUM($B$8:R$8)-SUMIFS($C287:N287,$C$11:N$11,"Payment"),
R$8))</f>
        <v>0</v>
      </c>
      <c r="R287" s="66">
        <f t="shared" si="53"/>
        <v>0</v>
      </c>
      <c r="S287" s="47"/>
      <c r="T287" s="66">
        <f>IF(OR(AND((U286-$D$993-SUM($C$8:U$8)+SUMIFS($C287:Q287,$C$11:Q$11,"Payment"))&lt;=0,SUMIFS($C287:R287,$C$11:R$11,"Balance")=0,R287=0),U$8&gt;=U286),U286,
IF(SUMIFS($C287:R287,$C$11:R$11,"Balance")=0, $D$993+SUM($B$8:U$8)-SUMIFS($C287:Q287,$C$11:Q$11,"Payment"),
U$8))</f>
        <v>0</v>
      </c>
      <c r="U287" s="66">
        <f t="shared" si="54"/>
        <v>0</v>
      </c>
      <c r="V287" s="47"/>
      <c r="W287" s="66">
        <f>IF(OR(AND((X286-$D$993-SUM($C$8:X$8)+SUMIFS($C287:T287,$C$11:T$11,"Payment"))&lt;=0,SUMIFS($C287:U287,$C$11:U$11,"Balance")=0,U287=0),X$8&gt;=X286),X286,
IF(SUMIFS($C287:U287,$C$11:U$11,"Balance")=0, $D$993+SUM($B$8:X$8)-SUMIFS($C287:T287,$C$11:T$11,"Payment"),
X$8))</f>
        <v>0</v>
      </c>
      <c r="X287" s="66">
        <f t="shared" si="55"/>
        <v>0</v>
      </c>
      <c r="Y287" s="47"/>
      <c r="Z287" s="66">
        <f>IF(OR(AND((AA286-$D$993-SUM($C$8:AA$8)+SUMIFS($C287:W287,$C$11:W$11,"Payment"))&lt;=0,SUMIFS($C287:X287,$C$11:X$11,"Balance")=0,X287=0),AA$8&gt;=AA286),AA286,
IF(SUMIFS($C287:X287,$C$11:X$11,"Balance")=0, $D$993+SUM($B$8:AA$8)-SUMIFS($C287:W287,$C$11:W$11,"Payment"),
AA$8))</f>
        <v>0</v>
      </c>
      <c r="AA287" s="66">
        <f t="shared" si="56"/>
        <v>0</v>
      </c>
      <c r="AB287" s="47"/>
      <c r="AC287" s="66">
        <f>IF(OR(AND((AD286-$D$993-SUM($C$8:AD$8)+SUMIFS($C287:Z287,$C$11:Z$11,"Payment"))&lt;=0,SUMIFS($C287:AA287,$C$11:AA$11,"Balance")=0,AA287=0),AD$8&gt;=AD286),AD286,
IF(SUMIFS($C287:AA287,$C$11:AA$11,"Balance")=0, $D$993+SUM($B$8:AD$8)-SUMIFS($C287:Z287,$C$11:Z$11,"Payment"),
AD$8))</f>
        <v>0</v>
      </c>
      <c r="AD287" s="66">
        <f t="shared" si="57"/>
        <v>0</v>
      </c>
      <c r="AE287" s="47"/>
      <c r="AF287" s="66">
        <f>IF(OR(AND((AG286-$D$993-SUM($C$8:AG$8)+SUMIFS($C287:AC287,$C$11:AC$11,"Payment"))&lt;=0,SUMIFS($C287:AD287,$C$11:AD$11,"Balance")=0,AD287=0),AG$8&gt;=AG286),AG286,
IF(SUMIFS($C287:AD287,$C$11:AD$11,"Balance")=0, $D$993+SUM($B$8:AG$8)-SUMIFS($C287:AC287,$C$11:AC$11,"Payment"),
AG$8))</f>
        <v>0</v>
      </c>
      <c r="AG287" s="66">
        <f t="shared" si="58"/>
        <v>0</v>
      </c>
      <c r="AH287" s="47"/>
      <c r="AI287" s="66">
        <f>IF(OR(AND((AJ286-$D$993-SUM($C$8:AJ$8)+SUMIFS($C287:AF287,$C$11:AF$11,"Payment"))&lt;=0,SUMIFS($C287:AG287,$C$11:AG$11,"Balance")=0,AG287=0),AJ$8&gt;=AJ286),AJ286,
IF(SUMIFS($C287:AG287,$C$11:AG$11,"Balance")=0, $D$993+SUM($B$8:AJ$8)-SUMIFS($C287:AF287,$C$11:AF$11,"Payment"),
AJ$8))</f>
        <v>0</v>
      </c>
      <c r="AJ287" s="66">
        <f t="shared" si="59"/>
        <v>0</v>
      </c>
      <c r="AK287" s="67"/>
    </row>
    <row r="288" spans="1:37" s="49" customFormat="1" ht="15.6">
      <c r="A288" s="65">
        <v>277</v>
      </c>
      <c r="B288" s="66">
        <f>IF(OR(AND((C287-$D$993-SUM($C$8:C$8))&lt;=0),C$8&gt;=C287),C287, C$8+$D$993)</f>
        <v>0</v>
      </c>
      <c r="C288" s="66">
        <f t="shared" si="48"/>
        <v>0</v>
      </c>
      <c r="D288" s="67"/>
      <c r="E288" s="66">
        <f>IF(OR(AND((F287-$D$993-SUM($C$8:F$8)+SUMIFS(B288:$C288,B$11:$C$11,"Payment"))&lt;=0,SUMIFS($C288:C288,$C$11:C$11,"Balance")=0,C288=0),F$8&gt;=F287),F287,
IF(SUMIFS($C288:C288,$C$11:C$11,"Balance")=0, $D$993+SUM($B$8:F$8)-SUMIFS(B288:$C288,B$11:$C$11,"Payment"),
F$8))</f>
        <v>0</v>
      </c>
      <c r="F288" s="66">
        <f t="shared" si="49"/>
        <v>0</v>
      </c>
      <c r="G288" s="67"/>
      <c r="H288" s="66">
        <f>IF(OR(AND((I287-$D$993-SUM($C$8:I$8)+SUMIFS($C288:E288,$C$11:E$11,"Payment"))&lt;=0,SUMIFS($C288:F288,$C$11:F$11,"Balance")=0,F288=0),I$8&gt;=I287),I287,
IF(SUMIFS($C288:F288,$C$11:F$11,"Balance")=0, $D$993+SUM($B$8:I$8)-SUMIFS($C288:E288,$C$11:E$11,"Payment"),
I$8))</f>
        <v>0</v>
      </c>
      <c r="I288" s="66">
        <f t="shared" si="50"/>
        <v>0</v>
      </c>
      <c r="J288" s="47"/>
      <c r="K288" s="66">
        <f>IF(OR(AND((L287-$D$993-SUM($C$8:L$8)+SUMIFS($C288:H288,$C$11:H$11,"Payment"))&lt;=0,SUMIFS($C288:I288,$C$11:I$11,"Balance")=0,I288=0),L$8&gt;=L287),L287,
IF(SUMIFS($C288:I288,$C$11:I$11,"Balance")=0, $D$993+SUM($B$8:L$8)-SUMIFS($C288:H288,$C$11:H$11,"Payment"),
L$8))</f>
        <v>0</v>
      </c>
      <c r="L288" s="66">
        <f t="shared" si="51"/>
        <v>0</v>
      </c>
      <c r="M288" s="47"/>
      <c r="N288" s="66">
        <f>IF(OR(AND((O287-$D$993-SUM($C$8:O$8)+SUMIFS($C288:K288,$C$11:K$11,"Payment"))&lt;=0,SUMIFS($C288:L288,$C$11:L$11,"Balance")=0,L288=0),O$8&gt;=O287),O287,
IF(SUMIFS($C288:L288,$C$11:L$11,"Balance")=0, $D$993+SUM($B$8:O$8)-SUMIFS($C288:K288,$C$11:K$11,"Payment"),
O$8))</f>
        <v>0</v>
      </c>
      <c r="O288" s="66">
        <f t="shared" si="52"/>
        <v>0</v>
      </c>
      <c r="P288" s="47"/>
      <c r="Q288" s="66">
        <f>IF(OR(AND((R287-$D$993-SUM($C$8:R$8)+SUMIFS($C288:N288,$C$11:N$11,"Payment"))&lt;=0,SUMIFS($C288:O288,$C$11:O$11,"Balance")=0,O288=0),R$8&gt;=R287),R287,
IF(SUMIFS($C288:O288,$C$11:O$11,"Balance")=0, $D$993+SUM($B$8:R$8)-SUMIFS($C288:N288,$C$11:N$11,"Payment"),
R$8))</f>
        <v>0</v>
      </c>
      <c r="R288" s="66">
        <f t="shared" si="53"/>
        <v>0</v>
      </c>
      <c r="S288" s="47"/>
      <c r="T288" s="66">
        <f>IF(OR(AND((U287-$D$993-SUM($C$8:U$8)+SUMIFS($C288:Q288,$C$11:Q$11,"Payment"))&lt;=0,SUMIFS($C288:R288,$C$11:R$11,"Balance")=0,R288=0),U$8&gt;=U287),U287,
IF(SUMIFS($C288:R288,$C$11:R$11,"Balance")=0, $D$993+SUM($B$8:U$8)-SUMIFS($C288:Q288,$C$11:Q$11,"Payment"),
U$8))</f>
        <v>0</v>
      </c>
      <c r="U288" s="66">
        <f t="shared" si="54"/>
        <v>0</v>
      </c>
      <c r="V288" s="47"/>
      <c r="W288" s="66">
        <f>IF(OR(AND((X287-$D$993-SUM($C$8:X$8)+SUMIFS($C288:T288,$C$11:T$11,"Payment"))&lt;=0,SUMIFS($C288:U288,$C$11:U$11,"Balance")=0,U288=0),X$8&gt;=X287),X287,
IF(SUMIFS($C288:U288,$C$11:U$11,"Balance")=0, $D$993+SUM($B$8:X$8)-SUMIFS($C288:T288,$C$11:T$11,"Payment"),
X$8))</f>
        <v>0</v>
      </c>
      <c r="X288" s="66">
        <f t="shared" si="55"/>
        <v>0</v>
      </c>
      <c r="Y288" s="47"/>
      <c r="Z288" s="66">
        <f>IF(OR(AND((AA287-$D$993-SUM($C$8:AA$8)+SUMIFS($C288:W288,$C$11:W$11,"Payment"))&lt;=0,SUMIFS($C288:X288,$C$11:X$11,"Balance")=0,X288=0),AA$8&gt;=AA287),AA287,
IF(SUMIFS($C288:X288,$C$11:X$11,"Balance")=0, $D$993+SUM($B$8:AA$8)-SUMIFS($C288:W288,$C$11:W$11,"Payment"),
AA$8))</f>
        <v>0</v>
      </c>
      <c r="AA288" s="66">
        <f t="shared" si="56"/>
        <v>0</v>
      </c>
      <c r="AB288" s="47"/>
      <c r="AC288" s="66">
        <f>IF(OR(AND((AD287-$D$993-SUM($C$8:AD$8)+SUMIFS($C288:Z288,$C$11:Z$11,"Payment"))&lt;=0,SUMIFS($C288:AA288,$C$11:AA$11,"Balance")=0,AA288=0),AD$8&gt;=AD287),AD287,
IF(SUMIFS($C288:AA288,$C$11:AA$11,"Balance")=0, $D$993+SUM($B$8:AD$8)-SUMIFS($C288:Z288,$C$11:Z$11,"Payment"),
AD$8))</f>
        <v>0</v>
      </c>
      <c r="AD288" s="66">
        <f t="shared" si="57"/>
        <v>0</v>
      </c>
      <c r="AE288" s="47"/>
      <c r="AF288" s="66">
        <f>IF(OR(AND((AG287-$D$993-SUM($C$8:AG$8)+SUMIFS($C288:AC288,$C$11:AC$11,"Payment"))&lt;=0,SUMIFS($C288:AD288,$C$11:AD$11,"Balance")=0,AD288=0),AG$8&gt;=AG287),AG287,
IF(SUMIFS($C288:AD288,$C$11:AD$11,"Balance")=0, $D$993+SUM($B$8:AG$8)-SUMIFS($C288:AC288,$C$11:AC$11,"Payment"),
AG$8))</f>
        <v>0</v>
      </c>
      <c r="AG288" s="66">
        <f t="shared" si="58"/>
        <v>0</v>
      </c>
      <c r="AH288" s="47"/>
      <c r="AI288" s="66">
        <f>IF(OR(AND((AJ287-$D$993-SUM($C$8:AJ$8)+SUMIFS($C288:AF288,$C$11:AF$11,"Payment"))&lt;=0,SUMIFS($C288:AG288,$C$11:AG$11,"Balance")=0,AG288=0),AJ$8&gt;=AJ287),AJ287,
IF(SUMIFS($C288:AG288,$C$11:AG$11,"Balance")=0, $D$993+SUM($B$8:AJ$8)-SUMIFS($C288:AF288,$C$11:AF$11,"Payment"),
AJ$8))</f>
        <v>0</v>
      </c>
      <c r="AJ288" s="66">
        <f t="shared" si="59"/>
        <v>0</v>
      </c>
      <c r="AK288" s="67"/>
    </row>
    <row r="289" spans="1:37" s="49" customFormat="1" ht="15.6">
      <c r="A289" s="65">
        <v>278</v>
      </c>
      <c r="B289" s="66">
        <f>IF(OR(AND((C288-$D$993-SUM($C$8:C$8))&lt;=0),C$8&gt;=C288),C288, C$8+$D$993)</f>
        <v>0</v>
      </c>
      <c r="C289" s="66">
        <f t="shared" si="48"/>
        <v>0</v>
      </c>
      <c r="D289" s="67"/>
      <c r="E289" s="66">
        <f>IF(OR(AND((F288-$D$993-SUM($C$8:F$8)+SUMIFS(B289:$C289,B$11:$C$11,"Payment"))&lt;=0,SUMIFS($C289:C289,$C$11:C$11,"Balance")=0,C289=0),F$8&gt;=F288),F288,
IF(SUMIFS($C289:C289,$C$11:C$11,"Balance")=0, $D$993+SUM($B$8:F$8)-SUMIFS(B289:$C289,B$11:$C$11,"Payment"),
F$8))</f>
        <v>0</v>
      </c>
      <c r="F289" s="66">
        <f t="shared" si="49"/>
        <v>0</v>
      </c>
      <c r="G289" s="67"/>
      <c r="H289" s="66">
        <f>IF(OR(AND((I288-$D$993-SUM($C$8:I$8)+SUMIFS($C289:E289,$C$11:E$11,"Payment"))&lt;=0,SUMIFS($C289:F289,$C$11:F$11,"Balance")=0,F289=0),I$8&gt;=I288),I288,
IF(SUMIFS($C289:F289,$C$11:F$11,"Balance")=0, $D$993+SUM($B$8:I$8)-SUMIFS($C289:E289,$C$11:E$11,"Payment"),
I$8))</f>
        <v>0</v>
      </c>
      <c r="I289" s="66">
        <f t="shared" si="50"/>
        <v>0</v>
      </c>
      <c r="J289" s="47"/>
      <c r="K289" s="66">
        <f>IF(OR(AND((L288-$D$993-SUM($C$8:L$8)+SUMIFS($C289:H289,$C$11:H$11,"Payment"))&lt;=0,SUMIFS($C289:I289,$C$11:I$11,"Balance")=0,I289=0),L$8&gt;=L288),L288,
IF(SUMIFS($C289:I289,$C$11:I$11,"Balance")=0, $D$993+SUM($B$8:L$8)-SUMIFS($C289:H289,$C$11:H$11,"Payment"),
L$8))</f>
        <v>0</v>
      </c>
      <c r="L289" s="66">
        <f t="shared" si="51"/>
        <v>0</v>
      </c>
      <c r="M289" s="47"/>
      <c r="N289" s="66">
        <f>IF(OR(AND((O288-$D$993-SUM($C$8:O$8)+SUMIFS($C289:K289,$C$11:K$11,"Payment"))&lt;=0,SUMIFS($C289:L289,$C$11:L$11,"Balance")=0,L289=0),O$8&gt;=O288),O288,
IF(SUMIFS($C289:L289,$C$11:L$11,"Balance")=0, $D$993+SUM($B$8:O$8)-SUMIFS($C289:K289,$C$11:K$11,"Payment"),
O$8))</f>
        <v>0</v>
      </c>
      <c r="O289" s="66">
        <f t="shared" si="52"/>
        <v>0</v>
      </c>
      <c r="P289" s="47"/>
      <c r="Q289" s="66">
        <f>IF(OR(AND((R288-$D$993-SUM($C$8:R$8)+SUMIFS($C289:N289,$C$11:N$11,"Payment"))&lt;=0,SUMIFS($C289:O289,$C$11:O$11,"Balance")=0,O289=0),R$8&gt;=R288),R288,
IF(SUMIFS($C289:O289,$C$11:O$11,"Balance")=0, $D$993+SUM($B$8:R$8)-SUMIFS($C289:N289,$C$11:N$11,"Payment"),
R$8))</f>
        <v>0</v>
      </c>
      <c r="R289" s="66">
        <f t="shared" si="53"/>
        <v>0</v>
      </c>
      <c r="S289" s="47"/>
      <c r="T289" s="66">
        <f>IF(OR(AND((U288-$D$993-SUM($C$8:U$8)+SUMIFS($C289:Q289,$C$11:Q$11,"Payment"))&lt;=0,SUMIFS($C289:R289,$C$11:R$11,"Balance")=0,R289=0),U$8&gt;=U288),U288,
IF(SUMIFS($C289:R289,$C$11:R$11,"Balance")=0, $D$993+SUM($B$8:U$8)-SUMIFS($C289:Q289,$C$11:Q$11,"Payment"),
U$8))</f>
        <v>0</v>
      </c>
      <c r="U289" s="66">
        <f t="shared" si="54"/>
        <v>0</v>
      </c>
      <c r="V289" s="47"/>
      <c r="W289" s="66">
        <f>IF(OR(AND((X288-$D$993-SUM($C$8:X$8)+SUMIFS($C289:T289,$C$11:T$11,"Payment"))&lt;=0,SUMIFS($C289:U289,$C$11:U$11,"Balance")=0,U289=0),X$8&gt;=X288),X288,
IF(SUMIFS($C289:U289,$C$11:U$11,"Balance")=0, $D$993+SUM($B$8:X$8)-SUMIFS($C289:T289,$C$11:T$11,"Payment"),
X$8))</f>
        <v>0</v>
      </c>
      <c r="X289" s="66">
        <f t="shared" si="55"/>
        <v>0</v>
      </c>
      <c r="Y289" s="47"/>
      <c r="Z289" s="66">
        <f>IF(OR(AND((AA288-$D$993-SUM($C$8:AA$8)+SUMIFS($C289:W289,$C$11:W$11,"Payment"))&lt;=0,SUMIFS($C289:X289,$C$11:X$11,"Balance")=0,X289=0),AA$8&gt;=AA288),AA288,
IF(SUMIFS($C289:X289,$C$11:X$11,"Balance")=0, $D$993+SUM($B$8:AA$8)-SUMIFS($C289:W289,$C$11:W$11,"Payment"),
AA$8))</f>
        <v>0</v>
      </c>
      <c r="AA289" s="66">
        <f t="shared" si="56"/>
        <v>0</v>
      </c>
      <c r="AB289" s="47"/>
      <c r="AC289" s="66">
        <f>IF(OR(AND((AD288-$D$993-SUM($C$8:AD$8)+SUMIFS($C289:Z289,$C$11:Z$11,"Payment"))&lt;=0,SUMIFS($C289:AA289,$C$11:AA$11,"Balance")=0,AA289=0),AD$8&gt;=AD288),AD288,
IF(SUMIFS($C289:AA289,$C$11:AA$11,"Balance")=0, $D$993+SUM($B$8:AD$8)-SUMIFS($C289:Z289,$C$11:Z$11,"Payment"),
AD$8))</f>
        <v>0</v>
      </c>
      <c r="AD289" s="66">
        <f t="shared" si="57"/>
        <v>0</v>
      </c>
      <c r="AE289" s="47"/>
      <c r="AF289" s="66">
        <f>IF(OR(AND((AG288-$D$993-SUM($C$8:AG$8)+SUMIFS($C289:AC289,$C$11:AC$11,"Payment"))&lt;=0,SUMIFS($C289:AD289,$C$11:AD$11,"Balance")=0,AD289=0),AG$8&gt;=AG288),AG288,
IF(SUMIFS($C289:AD289,$C$11:AD$11,"Balance")=0, $D$993+SUM($B$8:AG$8)-SUMIFS($C289:AC289,$C$11:AC$11,"Payment"),
AG$8))</f>
        <v>0</v>
      </c>
      <c r="AG289" s="66">
        <f t="shared" si="58"/>
        <v>0</v>
      </c>
      <c r="AH289" s="47"/>
      <c r="AI289" s="66">
        <f>IF(OR(AND((AJ288-$D$993-SUM($C$8:AJ$8)+SUMIFS($C289:AF289,$C$11:AF$11,"Payment"))&lt;=0,SUMIFS($C289:AG289,$C$11:AG$11,"Balance")=0,AG289=0),AJ$8&gt;=AJ288),AJ288,
IF(SUMIFS($C289:AG289,$C$11:AG$11,"Balance")=0, $D$993+SUM($B$8:AJ$8)-SUMIFS($C289:AF289,$C$11:AF$11,"Payment"),
AJ$8))</f>
        <v>0</v>
      </c>
      <c r="AJ289" s="66">
        <f t="shared" si="59"/>
        <v>0</v>
      </c>
      <c r="AK289" s="67"/>
    </row>
    <row r="290" spans="1:37" s="49" customFormat="1" ht="15.6">
      <c r="A290" s="65">
        <v>279</v>
      </c>
      <c r="B290" s="66">
        <f>IF(OR(AND((C289-$D$993-SUM($C$8:C$8))&lt;=0),C$8&gt;=C289),C289, C$8+$D$993)</f>
        <v>0</v>
      </c>
      <c r="C290" s="66">
        <f t="shared" si="48"/>
        <v>0</v>
      </c>
      <c r="D290" s="67"/>
      <c r="E290" s="66">
        <f>IF(OR(AND((F289-$D$993-SUM($C$8:F$8)+SUMIFS(B290:$C290,B$11:$C$11,"Payment"))&lt;=0,SUMIFS($C290:C290,$C$11:C$11,"Balance")=0,C290=0),F$8&gt;=F289),F289,
IF(SUMIFS($C290:C290,$C$11:C$11,"Balance")=0, $D$993+SUM($B$8:F$8)-SUMIFS(B290:$C290,B$11:$C$11,"Payment"),
F$8))</f>
        <v>0</v>
      </c>
      <c r="F290" s="66">
        <f t="shared" si="49"/>
        <v>0</v>
      </c>
      <c r="G290" s="67"/>
      <c r="H290" s="66">
        <f>IF(OR(AND((I289-$D$993-SUM($C$8:I$8)+SUMIFS($C290:E290,$C$11:E$11,"Payment"))&lt;=0,SUMIFS($C290:F290,$C$11:F$11,"Balance")=0,F290=0),I$8&gt;=I289),I289,
IF(SUMIFS($C290:F290,$C$11:F$11,"Balance")=0, $D$993+SUM($B$8:I$8)-SUMIFS($C290:E290,$C$11:E$11,"Payment"),
I$8))</f>
        <v>0</v>
      </c>
      <c r="I290" s="66">
        <f t="shared" si="50"/>
        <v>0</v>
      </c>
      <c r="J290" s="47"/>
      <c r="K290" s="66">
        <f>IF(OR(AND((L289-$D$993-SUM($C$8:L$8)+SUMIFS($C290:H290,$C$11:H$11,"Payment"))&lt;=0,SUMIFS($C290:I290,$C$11:I$11,"Balance")=0,I290=0),L$8&gt;=L289),L289,
IF(SUMIFS($C290:I290,$C$11:I$11,"Balance")=0, $D$993+SUM($B$8:L$8)-SUMIFS($C290:H290,$C$11:H$11,"Payment"),
L$8))</f>
        <v>0</v>
      </c>
      <c r="L290" s="66">
        <f t="shared" si="51"/>
        <v>0</v>
      </c>
      <c r="M290" s="47"/>
      <c r="N290" s="66">
        <f>IF(OR(AND((O289-$D$993-SUM($C$8:O$8)+SUMIFS($C290:K290,$C$11:K$11,"Payment"))&lt;=0,SUMIFS($C290:L290,$C$11:L$11,"Balance")=0,L290=0),O$8&gt;=O289),O289,
IF(SUMIFS($C290:L290,$C$11:L$11,"Balance")=0, $D$993+SUM($B$8:O$8)-SUMIFS($C290:K290,$C$11:K$11,"Payment"),
O$8))</f>
        <v>0</v>
      </c>
      <c r="O290" s="66">
        <f t="shared" si="52"/>
        <v>0</v>
      </c>
      <c r="P290" s="47"/>
      <c r="Q290" s="66">
        <f>IF(OR(AND((R289-$D$993-SUM($C$8:R$8)+SUMIFS($C290:N290,$C$11:N$11,"Payment"))&lt;=0,SUMIFS($C290:O290,$C$11:O$11,"Balance")=0,O290=0),R$8&gt;=R289),R289,
IF(SUMIFS($C290:O290,$C$11:O$11,"Balance")=0, $D$993+SUM($B$8:R$8)-SUMIFS($C290:N290,$C$11:N$11,"Payment"),
R$8))</f>
        <v>0</v>
      </c>
      <c r="R290" s="66">
        <f t="shared" si="53"/>
        <v>0</v>
      </c>
      <c r="S290" s="47"/>
      <c r="T290" s="66">
        <f>IF(OR(AND((U289-$D$993-SUM($C$8:U$8)+SUMIFS($C290:Q290,$C$11:Q$11,"Payment"))&lt;=0,SUMIFS($C290:R290,$C$11:R$11,"Balance")=0,R290=0),U$8&gt;=U289),U289,
IF(SUMIFS($C290:R290,$C$11:R$11,"Balance")=0, $D$993+SUM($B$8:U$8)-SUMIFS($C290:Q290,$C$11:Q$11,"Payment"),
U$8))</f>
        <v>0</v>
      </c>
      <c r="U290" s="66">
        <f t="shared" si="54"/>
        <v>0</v>
      </c>
      <c r="V290" s="47"/>
      <c r="W290" s="66">
        <f>IF(OR(AND((X289-$D$993-SUM($C$8:X$8)+SUMIFS($C290:T290,$C$11:T$11,"Payment"))&lt;=0,SUMIFS($C290:U290,$C$11:U$11,"Balance")=0,U290=0),X$8&gt;=X289),X289,
IF(SUMIFS($C290:U290,$C$11:U$11,"Balance")=0, $D$993+SUM($B$8:X$8)-SUMIFS($C290:T290,$C$11:T$11,"Payment"),
X$8))</f>
        <v>0</v>
      </c>
      <c r="X290" s="66">
        <f t="shared" si="55"/>
        <v>0</v>
      </c>
      <c r="Y290" s="47"/>
      <c r="Z290" s="66">
        <f>IF(OR(AND((AA289-$D$993-SUM($C$8:AA$8)+SUMIFS($C290:W290,$C$11:W$11,"Payment"))&lt;=0,SUMIFS($C290:X290,$C$11:X$11,"Balance")=0,X290=0),AA$8&gt;=AA289),AA289,
IF(SUMIFS($C290:X290,$C$11:X$11,"Balance")=0, $D$993+SUM($B$8:AA$8)-SUMIFS($C290:W290,$C$11:W$11,"Payment"),
AA$8))</f>
        <v>0</v>
      </c>
      <c r="AA290" s="66">
        <f t="shared" si="56"/>
        <v>0</v>
      </c>
      <c r="AB290" s="47"/>
      <c r="AC290" s="66">
        <f>IF(OR(AND((AD289-$D$993-SUM($C$8:AD$8)+SUMIFS($C290:Z290,$C$11:Z$11,"Payment"))&lt;=0,SUMIFS($C290:AA290,$C$11:AA$11,"Balance")=0,AA290=0),AD$8&gt;=AD289),AD289,
IF(SUMIFS($C290:AA290,$C$11:AA$11,"Balance")=0, $D$993+SUM($B$8:AD$8)-SUMIFS($C290:Z290,$C$11:Z$11,"Payment"),
AD$8))</f>
        <v>0</v>
      </c>
      <c r="AD290" s="66">
        <f t="shared" si="57"/>
        <v>0</v>
      </c>
      <c r="AE290" s="47"/>
      <c r="AF290" s="66">
        <f>IF(OR(AND((AG289-$D$993-SUM($C$8:AG$8)+SUMIFS($C290:AC290,$C$11:AC$11,"Payment"))&lt;=0,SUMIFS($C290:AD290,$C$11:AD$11,"Balance")=0,AD290=0),AG$8&gt;=AG289),AG289,
IF(SUMIFS($C290:AD290,$C$11:AD$11,"Balance")=0, $D$993+SUM($B$8:AG$8)-SUMIFS($C290:AC290,$C$11:AC$11,"Payment"),
AG$8))</f>
        <v>0</v>
      </c>
      <c r="AG290" s="66">
        <f t="shared" si="58"/>
        <v>0</v>
      </c>
      <c r="AH290" s="47"/>
      <c r="AI290" s="66">
        <f>IF(OR(AND((AJ289-$D$993-SUM($C$8:AJ$8)+SUMIFS($C290:AF290,$C$11:AF$11,"Payment"))&lt;=0,SUMIFS($C290:AG290,$C$11:AG$11,"Balance")=0,AG290=0),AJ$8&gt;=AJ289),AJ289,
IF(SUMIFS($C290:AG290,$C$11:AG$11,"Balance")=0, $D$993+SUM($B$8:AJ$8)-SUMIFS($C290:AF290,$C$11:AF$11,"Payment"),
AJ$8))</f>
        <v>0</v>
      </c>
      <c r="AJ290" s="66">
        <f t="shared" si="59"/>
        <v>0</v>
      </c>
      <c r="AK290" s="67"/>
    </row>
    <row r="291" spans="1:37" s="49" customFormat="1" ht="15.6">
      <c r="A291" s="65">
        <v>280</v>
      </c>
      <c r="B291" s="66">
        <f>IF(OR(AND((C290-$D$993-SUM($C$8:C$8))&lt;=0),C$8&gt;=C290),C290, C$8+$D$993)</f>
        <v>0</v>
      </c>
      <c r="C291" s="66">
        <f t="shared" si="48"/>
        <v>0</v>
      </c>
      <c r="D291" s="67"/>
      <c r="E291" s="66">
        <f>IF(OR(AND((F290-$D$993-SUM($C$8:F$8)+SUMIFS(B291:$C291,B$11:$C$11,"Payment"))&lt;=0,SUMIFS($C291:C291,$C$11:C$11,"Balance")=0,C291=0),F$8&gt;=F290),F290,
IF(SUMIFS($C291:C291,$C$11:C$11,"Balance")=0, $D$993+SUM($B$8:F$8)-SUMIFS(B291:$C291,B$11:$C$11,"Payment"),
F$8))</f>
        <v>0</v>
      </c>
      <c r="F291" s="66">
        <f t="shared" si="49"/>
        <v>0</v>
      </c>
      <c r="G291" s="67"/>
      <c r="H291" s="66">
        <f>IF(OR(AND((I290-$D$993-SUM($C$8:I$8)+SUMIFS($C291:E291,$C$11:E$11,"Payment"))&lt;=0,SUMIFS($C291:F291,$C$11:F$11,"Balance")=0,F291=0),I$8&gt;=I290),I290,
IF(SUMIFS($C291:F291,$C$11:F$11,"Balance")=0, $D$993+SUM($B$8:I$8)-SUMIFS($C291:E291,$C$11:E$11,"Payment"),
I$8))</f>
        <v>0</v>
      </c>
      <c r="I291" s="66">
        <f t="shared" si="50"/>
        <v>0</v>
      </c>
      <c r="J291" s="47"/>
      <c r="K291" s="66">
        <f>IF(OR(AND((L290-$D$993-SUM($C$8:L$8)+SUMIFS($C291:H291,$C$11:H$11,"Payment"))&lt;=0,SUMIFS($C291:I291,$C$11:I$11,"Balance")=0,I291=0),L$8&gt;=L290),L290,
IF(SUMIFS($C291:I291,$C$11:I$11,"Balance")=0, $D$993+SUM($B$8:L$8)-SUMIFS($C291:H291,$C$11:H$11,"Payment"),
L$8))</f>
        <v>0</v>
      </c>
      <c r="L291" s="66">
        <f t="shared" si="51"/>
        <v>0</v>
      </c>
      <c r="M291" s="47"/>
      <c r="N291" s="66">
        <f>IF(OR(AND((O290-$D$993-SUM($C$8:O$8)+SUMIFS($C291:K291,$C$11:K$11,"Payment"))&lt;=0,SUMIFS($C291:L291,$C$11:L$11,"Balance")=0,L291=0),O$8&gt;=O290),O290,
IF(SUMIFS($C291:L291,$C$11:L$11,"Balance")=0, $D$993+SUM($B$8:O$8)-SUMIFS($C291:K291,$C$11:K$11,"Payment"),
O$8))</f>
        <v>0</v>
      </c>
      <c r="O291" s="66">
        <f t="shared" si="52"/>
        <v>0</v>
      </c>
      <c r="P291" s="47"/>
      <c r="Q291" s="66">
        <f>IF(OR(AND((R290-$D$993-SUM($C$8:R$8)+SUMIFS($C291:N291,$C$11:N$11,"Payment"))&lt;=0,SUMIFS($C291:O291,$C$11:O$11,"Balance")=0,O291=0),R$8&gt;=R290),R290,
IF(SUMIFS($C291:O291,$C$11:O$11,"Balance")=0, $D$993+SUM($B$8:R$8)-SUMIFS($C291:N291,$C$11:N$11,"Payment"),
R$8))</f>
        <v>0</v>
      </c>
      <c r="R291" s="66">
        <f t="shared" si="53"/>
        <v>0</v>
      </c>
      <c r="S291" s="47"/>
      <c r="T291" s="66">
        <f>IF(OR(AND((U290-$D$993-SUM($C$8:U$8)+SUMIFS($C291:Q291,$C$11:Q$11,"Payment"))&lt;=0,SUMIFS($C291:R291,$C$11:R$11,"Balance")=0,R291=0),U$8&gt;=U290),U290,
IF(SUMIFS($C291:R291,$C$11:R$11,"Balance")=0, $D$993+SUM($B$8:U$8)-SUMIFS($C291:Q291,$C$11:Q$11,"Payment"),
U$8))</f>
        <v>0</v>
      </c>
      <c r="U291" s="66">
        <f t="shared" si="54"/>
        <v>0</v>
      </c>
      <c r="V291" s="47"/>
      <c r="W291" s="66">
        <f>IF(OR(AND((X290-$D$993-SUM($C$8:X$8)+SUMIFS($C291:T291,$C$11:T$11,"Payment"))&lt;=0,SUMIFS($C291:U291,$C$11:U$11,"Balance")=0,U291=0),X$8&gt;=X290),X290,
IF(SUMIFS($C291:U291,$C$11:U$11,"Balance")=0, $D$993+SUM($B$8:X$8)-SUMIFS($C291:T291,$C$11:T$11,"Payment"),
X$8))</f>
        <v>0</v>
      </c>
      <c r="X291" s="66">
        <f t="shared" si="55"/>
        <v>0</v>
      </c>
      <c r="Y291" s="47"/>
      <c r="Z291" s="66">
        <f>IF(OR(AND((AA290-$D$993-SUM($C$8:AA$8)+SUMIFS($C291:W291,$C$11:W$11,"Payment"))&lt;=0,SUMIFS($C291:X291,$C$11:X$11,"Balance")=0,X291=0),AA$8&gt;=AA290),AA290,
IF(SUMIFS($C291:X291,$C$11:X$11,"Balance")=0, $D$993+SUM($B$8:AA$8)-SUMIFS($C291:W291,$C$11:W$11,"Payment"),
AA$8))</f>
        <v>0</v>
      </c>
      <c r="AA291" s="66">
        <f t="shared" si="56"/>
        <v>0</v>
      </c>
      <c r="AB291" s="47"/>
      <c r="AC291" s="66">
        <f>IF(OR(AND((AD290-$D$993-SUM($C$8:AD$8)+SUMIFS($C291:Z291,$C$11:Z$11,"Payment"))&lt;=0,SUMIFS($C291:AA291,$C$11:AA$11,"Balance")=0,AA291=0),AD$8&gt;=AD290),AD290,
IF(SUMIFS($C291:AA291,$C$11:AA$11,"Balance")=0, $D$993+SUM($B$8:AD$8)-SUMIFS($C291:Z291,$C$11:Z$11,"Payment"),
AD$8))</f>
        <v>0</v>
      </c>
      <c r="AD291" s="66">
        <f t="shared" si="57"/>
        <v>0</v>
      </c>
      <c r="AE291" s="47"/>
      <c r="AF291" s="66">
        <f>IF(OR(AND((AG290-$D$993-SUM($C$8:AG$8)+SUMIFS($C291:AC291,$C$11:AC$11,"Payment"))&lt;=0,SUMIFS($C291:AD291,$C$11:AD$11,"Balance")=0,AD291=0),AG$8&gt;=AG290),AG290,
IF(SUMIFS($C291:AD291,$C$11:AD$11,"Balance")=0, $D$993+SUM($B$8:AG$8)-SUMIFS($C291:AC291,$C$11:AC$11,"Payment"),
AG$8))</f>
        <v>0</v>
      </c>
      <c r="AG291" s="66">
        <f t="shared" si="58"/>
        <v>0</v>
      </c>
      <c r="AH291" s="47"/>
      <c r="AI291" s="66">
        <f>IF(OR(AND((AJ290-$D$993-SUM($C$8:AJ$8)+SUMIFS($C291:AF291,$C$11:AF$11,"Payment"))&lt;=0,SUMIFS($C291:AG291,$C$11:AG$11,"Balance")=0,AG291=0),AJ$8&gt;=AJ290),AJ290,
IF(SUMIFS($C291:AG291,$C$11:AG$11,"Balance")=0, $D$993+SUM($B$8:AJ$8)-SUMIFS($C291:AF291,$C$11:AF$11,"Payment"),
AJ$8))</f>
        <v>0</v>
      </c>
      <c r="AJ291" s="66">
        <f t="shared" si="59"/>
        <v>0</v>
      </c>
      <c r="AK291" s="67"/>
    </row>
    <row r="292" spans="1:37" s="49" customFormat="1" ht="15.6">
      <c r="A292" s="65">
        <v>281</v>
      </c>
      <c r="B292" s="66">
        <f>IF(OR(AND((C291-$D$993-SUM($C$8:C$8))&lt;=0),C$8&gt;=C291),C291, C$8+$D$993)</f>
        <v>0</v>
      </c>
      <c r="C292" s="66">
        <f t="shared" si="48"/>
        <v>0</v>
      </c>
      <c r="D292" s="67"/>
      <c r="E292" s="66">
        <f>IF(OR(AND((F291-$D$993-SUM($C$8:F$8)+SUMIFS(B292:$C292,B$11:$C$11,"Payment"))&lt;=0,SUMIFS($C292:C292,$C$11:C$11,"Balance")=0,C292=0),F$8&gt;=F291),F291,
IF(SUMIFS($C292:C292,$C$11:C$11,"Balance")=0, $D$993+SUM($B$8:F$8)-SUMIFS(B292:$C292,B$11:$C$11,"Payment"),
F$8))</f>
        <v>0</v>
      </c>
      <c r="F292" s="66">
        <f t="shared" si="49"/>
        <v>0</v>
      </c>
      <c r="G292" s="67"/>
      <c r="H292" s="66">
        <f>IF(OR(AND((I291-$D$993-SUM($C$8:I$8)+SUMIFS($C292:E292,$C$11:E$11,"Payment"))&lt;=0,SUMIFS($C292:F292,$C$11:F$11,"Balance")=0,F292=0),I$8&gt;=I291),I291,
IF(SUMIFS($C292:F292,$C$11:F$11,"Balance")=0, $D$993+SUM($B$8:I$8)-SUMIFS($C292:E292,$C$11:E$11,"Payment"),
I$8))</f>
        <v>0</v>
      </c>
      <c r="I292" s="66">
        <f t="shared" si="50"/>
        <v>0</v>
      </c>
      <c r="J292" s="47"/>
      <c r="K292" s="66">
        <f>IF(OR(AND((L291-$D$993-SUM($C$8:L$8)+SUMIFS($C292:H292,$C$11:H$11,"Payment"))&lt;=0,SUMIFS($C292:I292,$C$11:I$11,"Balance")=0,I292=0),L$8&gt;=L291),L291,
IF(SUMIFS($C292:I292,$C$11:I$11,"Balance")=0, $D$993+SUM($B$8:L$8)-SUMIFS($C292:H292,$C$11:H$11,"Payment"),
L$8))</f>
        <v>0</v>
      </c>
      <c r="L292" s="66">
        <f t="shared" si="51"/>
        <v>0</v>
      </c>
      <c r="M292" s="47"/>
      <c r="N292" s="66">
        <f>IF(OR(AND((O291-$D$993-SUM($C$8:O$8)+SUMIFS($C292:K292,$C$11:K$11,"Payment"))&lt;=0,SUMIFS($C292:L292,$C$11:L$11,"Balance")=0,L292=0),O$8&gt;=O291),O291,
IF(SUMIFS($C292:L292,$C$11:L$11,"Balance")=0, $D$993+SUM($B$8:O$8)-SUMIFS($C292:K292,$C$11:K$11,"Payment"),
O$8))</f>
        <v>0</v>
      </c>
      <c r="O292" s="66">
        <f t="shared" si="52"/>
        <v>0</v>
      </c>
      <c r="P292" s="47"/>
      <c r="Q292" s="66">
        <f>IF(OR(AND((R291-$D$993-SUM($C$8:R$8)+SUMIFS($C292:N292,$C$11:N$11,"Payment"))&lt;=0,SUMIFS($C292:O292,$C$11:O$11,"Balance")=0,O292=0),R$8&gt;=R291),R291,
IF(SUMIFS($C292:O292,$C$11:O$11,"Balance")=0, $D$993+SUM($B$8:R$8)-SUMIFS($C292:N292,$C$11:N$11,"Payment"),
R$8))</f>
        <v>0</v>
      </c>
      <c r="R292" s="66">
        <f t="shared" si="53"/>
        <v>0</v>
      </c>
      <c r="S292" s="47"/>
      <c r="T292" s="66">
        <f>IF(OR(AND((U291-$D$993-SUM($C$8:U$8)+SUMIFS($C292:Q292,$C$11:Q$11,"Payment"))&lt;=0,SUMIFS($C292:R292,$C$11:R$11,"Balance")=0,R292=0),U$8&gt;=U291),U291,
IF(SUMIFS($C292:R292,$C$11:R$11,"Balance")=0, $D$993+SUM($B$8:U$8)-SUMIFS($C292:Q292,$C$11:Q$11,"Payment"),
U$8))</f>
        <v>0</v>
      </c>
      <c r="U292" s="66">
        <f t="shared" si="54"/>
        <v>0</v>
      </c>
      <c r="V292" s="47"/>
      <c r="W292" s="66">
        <f>IF(OR(AND((X291-$D$993-SUM($C$8:X$8)+SUMIFS($C292:T292,$C$11:T$11,"Payment"))&lt;=0,SUMIFS($C292:U292,$C$11:U$11,"Balance")=0,U292=0),X$8&gt;=X291),X291,
IF(SUMIFS($C292:U292,$C$11:U$11,"Balance")=0, $D$993+SUM($B$8:X$8)-SUMIFS($C292:T292,$C$11:T$11,"Payment"),
X$8))</f>
        <v>0</v>
      </c>
      <c r="X292" s="66">
        <f t="shared" si="55"/>
        <v>0</v>
      </c>
      <c r="Y292" s="47"/>
      <c r="Z292" s="66">
        <f>IF(OR(AND((AA291-$D$993-SUM($C$8:AA$8)+SUMIFS($C292:W292,$C$11:W$11,"Payment"))&lt;=0,SUMIFS($C292:X292,$C$11:X$11,"Balance")=0,X292=0),AA$8&gt;=AA291),AA291,
IF(SUMIFS($C292:X292,$C$11:X$11,"Balance")=0, $D$993+SUM($B$8:AA$8)-SUMIFS($C292:W292,$C$11:W$11,"Payment"),
AA$8))</f>
        <v>0</v>
      </c>
      <c r="AA292" s="66">
        <f t="shared" si="56"/>
        <v>0</v>
      </c>
      <c r="AB292" s="47"/>
      <c r="AC292" s="66">
        <f>IF(OR(AND((AD291-$D$993-SUM($C$8:AD$8)+SUMIFS($C292:Z292,$C$11:Z$11,"Payment"))&lt;=0,SUMIFS($C292:AA292,$C$11:AA$11,"Balance")=0,AA292=0),AD$8&gt;=AD291),AD291,
IF(SUMIFS($C292:AA292,$C$11:AA$11,"Balance")=0, $D$993+SUM($B$8:AD$8)-SUMIFS($C292:Z292,$C$11:Z$11,"Payment"),
AD$8))</f>
        <v>0</v>
      </c>
      <c r="AD292" s="66">
        <f t="shared" si="57"/>
        <v>0</v>
      </c>
      <c r="AE292" s="47"/>
      <c r="AF292" s="66">
        <f>IF(OR(AND((AG291-$D$993-SUM($C$8:AG$8)+SUMIFS($C292:AC292,$C$11:AC$11,"Payment"))&lt;=0,SUMIFS($C292:AD292,$C$11:AD$11,"Balance")=0,AD292=0),AG$8&gt;=AG291),AG291,
IF(SUMIFS($C292:AD292,$C$11:AD$11,"Balance")=0, $D$993+SUM($B$8:AG$8)-SUMIFS($C292:AC292,$C$11:AC$11,"Payment"),
AG$8))</f>
        <v>0</v>
      </c>
      <c r="AG292" s="66">
        <f t="shared" si="58"/>
        <v>0</v>
      </c>
      <c r="AH292" s="47"/>
      <c r="AI292" s="66">
        <f>IF(OR(AND((AJ291-$D$993-SUM($C$8:AJ$8)+SUMIFS($C292:AF292,$C$11:AF$11,"Payment"))&lt;=0,SUMIFS($C292:AG292,$C$11:AG$11,"Balance")=0,AG292=0),AJ$8&gt;=AJ291),AJ291,
IF(SUMIFS($C292:AG292,$C$11:AG$11,"Balance")=0, $D$993+SUM($B$8:AJ$8)-SUMIFS($C292:AF292,$C$11:AF$11,"Payment"),
AJ$8))</f>
        <v>0</v>
      </c>
      <c r="AJ292" s="66">
        <f t="shared" si="59"/>
        <v>0</v>
      </c>
      <c r="AK292" s="67"/>
    </row>
    <row r="293" spans="1:37" s="49" customFormat="1" ht="15.6">
      <c r="A293" s="65">
        <v>282</v>
      </c>
      <c r="B293" s="66">
        <f>IF(OR(AND((C292-$D$993-SUM($C$8:C$8))&lt;=0),C$8&gt;=C292),C292, C$8+$D$993)</f>
        <v>0</v>
      </c>
      <c r="C293" s="66">
        <f t="shared" si="48"/>
        <v>0</v>
      </c>
      <c r="D293" s="67"/>
      <c r="E293" s="66">
        <f>IF(OR(AND((F292-$D$993-SUM($C$8:F$8)+SUMIFS(B293:$C293,B$11:$C$11,"Payment"))&lt;=0,SUMIFS($C293:C293,$C$11:C$11,"Balance")=0,C293=0),F$8&gt;=F292),F292,
IF(SUMIFS($C293:C293,$C$11:C$11,"Balance")=0, $D$993+SUM($B$8:F$8)-SUMIFS(B293:$C293,B$11:$C$11,"Payment"),
F$8))</f>
        <v>0</v>
      </c>
      <c r="F293" s="66">
        <f t="shared" si="49"/>
        <v>0</v>
      </c>
      <c r="G293" s="67"/>
      <c r="H293" s="66">
        <f>IF(OR(AND((I292-$D$993-SUM($C$8:I$8)+SUMIFS($C293:E293,$C$11:E$11,"Payment"))&lt;=0,SUMIFS($C293:F293,$C$11:F$11,"Balance")=0,F293=0),I$8&gt;=I292),I292,
IF(SUMIFS($C293:F293,$C$11:F$11,"Balance")=0, $D$993+SUM($B$8:I$8)-SUMIFS($C293:E293,$C$11:E$11,"Payment"),
I$8))</f>
        <v>0</v>
      </c>
      <c r="I293" s="66">
        <f t="shared" si="50"/>
        <v>0</v>
      </c>
      <c r="J293" s="47"/>
      <c r="K293" s="66">
        <f>IF(OR(AND((L292-$D$993-SUM($C$8:L$8)+SUMIFS($C293:H293,$C$11:H$11,"Payment"))&lt;=0,SUMIFS($C293:I293,$C$11:I$11,"Balance")=0,I293=0),L$8&gt;=L292),L292,
IF(SUMIFS($C293:I293,$C$11:I$11,"Balance")=0, $D$993+SUM($B$8:L$8)-SUMIFS($C293:H293,$C$11:H$11,"Payment"),
L$8))</f>
        <v>0</v>
      </c>
      <c r="L293" s="66">
        <f t="shared" si="51"/>
        <v>0</v>
      </c>
      <c r="M293" s="47"/>
      <c r="N293" s="66">
        <f>IF(OR(AND((O292-$D$993-SUM($C$8:O$8)+SUMIFS($C293:K293,$C$11:K$11,"Payment"))&lt;=0,SUMIFS($C293:L293,$C$11:L$11,"Balance")=0,L293=0),O$8&gt;=O292),O292,
IF(SUMIFS($C293:L293,$C$11:L$11,"Balance")=0, $D$993+SUM($B$8:O$8)-SUMIFS($C293:K293,$C$11:K$11,"Payment"),
O$8))</f>
        <v>0</v>
      </c>
      <c r="O293" s="66">
        <f t="shared" si="52"/>
        <v>0</v>
      </c>
      <c r="P293" s="47"/>
      <c r="Q293" s="66">
        <f>IF(OR(AND((R292-$D$993-SUM($C$8:R$8)+SUMIFS($C293:N293,$C$11:N$11,"Payment"))&lt;=0,SUMIFS($C293:O293,$C$11:O$11,"Balance")=0,O293=0),R$8&gt;=R292),R292,
IF(SUMIFS($C293:O293,$C$11:O$11,"Balance")=0, $D$993+SUM($B$8:R$8)-SUMIFS($C293:N293,$C$11:N$11,"Payment"),
R$8))</f>
        <v>0</v>
      </c>
      <c r="R293" s="66">
        <f t="shared" si="53"/>
        <v>0</v>
      </c>
      <c r="S293" s="47"/>
      <c r="T293" s="66">
        <f>IF(OR(AND((U292-$D$993-SUM($C$8:U$8)+SUMIFS($C293:Q293,$C$11:Q$11,"Payment"))&lt;=0,SUMIFS($C293:R293,$C$11:R$11,"Balance")=0,R293=0),U$8&gt;=U292),U292,
IF(SUMIFS($C293:R293,$C$11:R$11,"Balance")=0, $D$993+SUM($B$8:U$8)-SUMIFS($C293:Q293,$C$11:Q$11,"Payment"),
U$8))</f>
        <v>0</v>
      </c>
      <c r="U293" s="66">
        <f t="shared" si="54"/>
        <v>0</v>
      </c>
      <c r="V293" s="47"/>
      <c r="W293" s="66">
        <f>IF(OR(AND((X292-$D$993-SUM($C$8:X$8)+SUMIFS($C293:T293,$C$11:T$11,"Payment"))&lt;=0,SUMIFS($C293:U293,$C$11:U$11,"Balance")=0,U293=0),X$8&gt;=X292),X292,
IF(SUMIFS($C293:U293,$C$11:U$11,"Balance")=0, $D$993+SUM($B$8:X$8)-SUMIFS($C293:T293,$C$11:T$11,"Payment"),
X$8))</f>
        <v>0</v>
      </c>
      <c r="X293" s="66">
        <f t="shared" si="55"/>
        <v>0</v>
      </c>
      <c r="Y293" s="47"/>
      <c r="Z293" s="66">
        <f>IF(OR(AND((AA292-$D$993-SUM($C$8:AA$8)+SUMIFS($C293:W293,$C$11:W$11,"Payment"))&lt;=0,SUMIFS($C293:X293,$C$11:X$11,"Balance")=0,X293=0),AA$8&gt;=AA292),AA292,
IF(SUMIFS($C293:X293,$C$11:X$11,"Balance")=0, $D$993+SUM($B$8:AA$8)-SUMIFS($C293:W293,$C$11:W$11,"Payment"),
AA$8))</f>
        <v>0</v>
      </c>
      <c r="AA293" s="66">
        <f t="shared" si="56"/>
        <v>0</v>
      </c>
      <c r="AB293" s="47"/>
      <c r="AC293" s="66">
        <f>IF(OR(AND((AD292-$D$993-SUM($C$8:AD$8)+SUMIFS($C293:Z293,$C$11:Z$11,"Payment"))&lt;=0,SUMIFS($C293:AA293,$C$11:AA$11,"Balance")=0,AA293=0),AD$8&gt;=AD292),AD292,
IF(SUMIFS($C293:AA293,$C$11:AA$11,"Balance")=0, $D$993+SUM($B$8:AD$8)-SUMIFS($C293:Z293,$C$11:Z$11,"Payment"),
AD$8))</f>
        <v>0</v>
      </c>
      <c r="AD293" s="66">
        <f t="shared" si="57"/>
        <v>0</v>
      </c>
      <c r="AE293" s="47"/>
      <c r="AF293" s="66">
        <f>IF(OR(AND((AG292-$D$993-SUM($C$8:AG$8)+SUMIFS($C293:AC293,$C$11:AC$11,"Payment"))&lt;=0,SUMIFS($C293:AD293,$C$11:AD$11,"Balance")=0,AD293=0),AG$8&gt;=AG292),AG292,
IF(SUMIFS($C293:AD293,$C$11:AD$11,"Balance")=0, $D$993+SUM($B$8:AG$8)-SUMIFS($C293:AC293,$C$11:AC$11,"Payment"),
AG$8))</f>
        <v>0</v>
      </c>
      <c r="AG293" s="66">
        <f t="shared" si="58"/>
        <v>0</v>
      </c>
      <c r="AH293" s="47"/>
      <c r="AI293" s="66">
        <f>IF(OR(AND((AJ292-$D$993-SUM($C$8:AJ$8)+SUMIFS($C293:AF293,$C$11:AF$11,"Payment"))&lt;=0,SUMIFS($C293:AG293,$C$11:AG$11,"Balance")=0,AG293=0),AJ$8&gt;=AJ292),AJ292,
IF(SUMIFS($C293:AG293,$C$11:AG$11,"Balance")=0, $D$993+SUM($B$8:AJ$8)-SUMIFS($C293:AF293,$C$11:AF$11,"Payment"),
AJ$8))</f>
        <v>0</v>
      </c>
      <c r="AJ293" s="66">
        <f t="shared" si="59"/>
        <v>0</v>
      </c>
      <c r="AK293" s="67"/>
    </row>
    <row r="294" spans="1:37" s="49" customFormat="1" ht="15.6">
      <c r="A294" s="65">
        <v>283</v>
      </c>
      <c r="B294" s="66">
        <f>IF(OR(AND((C293-$D$993-SUM($C$8:C$8))&lt;=0),C$8&gt;=C293),C293, C$8+$D$993)</f>
        <v>0</v>
      </c>
      <c r="C294" s="66">
        <f t="shared" si="48"/>
        <v>0</v>
      </c>
      <c r="D294" s="67"/>
      <c r="E294" s="66">
        <f>IF(OR(AND((F293-$D$993-SUM($C$8:F$8)+SUMIFS(B294:$C294,B$11:$C$11,"Payment"))&lt;=0,SUMIFS($C294:C294,$C$11:C$11,"Balance")=0,C294=0),F$8&gt;=F293),F293,
IF(SUMIFS($C294:C294,$C$11:C$11,"Balance")=0, $D$993+SUM($B$8:F$8)-SUMIFS(B294:$C294,B$11:$C$11,"Payment"),
F$8))</f>
        <v>0</v>
      </c>
      <c r="F294" s="66">
        <f t="shared" si="49"/>
        <v>0</v>
      </c>
      <c r="G294" s="67"/>
      <c r="H294" s="66">
        <f>IF(OR(AND((I293-$D$993-SUM($C$8:I$8)+SUMIFS($C294:E294,$C$11:E$11,"Payment"))&lt;=0,SUMIFS($C294:F294,$C$11:F$11,"Balance")=0,F294=0),I$8&gt;=I293),I293,
IF(SUMIFS($C294:F294,$C$11:F$11,"Balance")=0, $D$993+SUM($B$8:I$8)-SUMIFS($C294:E294,$C$11:E$11,"Payment"),
I$8))</f>
        <v>0</v>
      </c>
      <c r="I294" s="66">
        <f t="shared" si="50"/>
        <v>0</v>
      </c>
      <c r="J294" s="47"/>
      <c r="K294" s="66">
        <f>IF(OR(AND((L293-$D$993-SUM($C$8:L$8)+SUMIFS($C294:H294,$C$11:H$11,"Payment"))&lt;=0,SUMIFS($C294:I294,$C$11:I$11,"Balance")=0,I294=0),L$8&gt;=L293),L293,
IF(SUMIFS($C294:I294,$C$11:I$11,"Balance")=0, $D$993+SUM($B$8:L$8)-SUMIFS($C294:H294,$C$11:H$11,"Payment"),
L$8))</f>
        <v>0</v>
      </c>
      <c r="L294" s="66">
        <f t="shared" si="51"/>
        <v>0</v>
      </c>
      <c r="M294" s="47"/>
      <c r="N294" s="66">
        <f>IF(OR(AND((O293-$D$993-SUM($C$8:O$8)+SUMIFS($C294:K294,$C$11:K$11,"Payment"))&lt;=0,SUMIFS($C294:L294,$C$11:L$11,"Balance")=0,L294=0),O$8&gt;=O293),O293,
IF(SUMIFS($C294:L294,$C$11:L$11,"Balance")=0, $D$993+SUM($B$8:O$8)-SUMIFS($C294:K294,$C$11:K$11,"Payment"),
O$8))</f>
        <v>0</v>
      </c>
      <c r="O294" s="66">
        <f t="shared" si="52"/>
        <v>0</v>
      </c>
      <c r="P294" s="47"/>
      <c r="Q294" s="66">
        <f>IF(OR(AND((R293-$D$993-SUM($C$8:R$8)+SUMIFS($C294:N294,$C$11:N$11,"Payment"))&lt;=0,SUMIFS($C294:O294,$C$11:O$11,"Balance")=0,O294=0),R$8&gt;=R293),R293,
IF(SUMIFS($C294:O294,$C$11:O$11,"Balance")=0, $D$993+SUM($B$8:R$8)-SUMIFS($C294:N294,$C$11:N$11,"Payment"),
R$8))</f>
        <v>0</v>
      </c>
      <c r="R294" s="66">
        <f t="shared" si="53"/>
        <v>0</v>
      </c>
      <c r="S294" s="47"/>
      <c r="T294" s="66">
        <f>IF(OR(AND((U293-$D$993-SUM($C$8:U$8)+SUMIFS($C294:Q294,$C$11:Q$11,"Payment"))&lt;=0,SUMIFS($C294:R294,$C$11:R$11,"Balance")=0,R294=0),U$8&gt;=U293),U293,
IF(SUMIFS($C294:R294,$C$11:R$11,"Balance")=0, $D$993+SUM($B$8:U$8)-SUMIFS($C294:Q294,$C$11:Q$11,"Payment"),
U$8))</f>
        <v>0</v>
      </c>
      <c r="U294" s="66">
        <f t="shared" si="54"/>
        <v>0</v>
      </c>
      <c r="V294" s="47"/>
      <c r="W294" s="66">
        <f>IF(OR(AND((X293-$D$993-SUM($C$8:X$8)+SUMIFS($C294:T294,$C$11:T$11,"Payment"))&lt;=0,SUMIFS($C294:U294,$C$11:U$11,"Balance")=0,U294=0),X$8&gt;=X293),X293,
IF(SUMIFS($C294:U294,$C$11:U$11,"Balance")=0, $D$993+SUM($B$8:X$8)-SUMIFS($C294:T294,$C$11:T$11,"Payment"),
X$8))</f>
        <v>0</v>
      </c>
      <c r="X294" s="66">
        <f t="shared" si="55"/>
        <v>0</v>
      </c>
      <c r="Y294" s="47"/>
      <c r="Z294" s="66">
        <f>IF(OR(AND((AA293-$D$993-SUM($C$8:AA$8)+SUMIFS($C294:W294,$C$11:W$11,"Payment"))&lt;=0,SUMIFS($C294:X294,$C$11:X$11,"Balance")=0,X294=0),AA$8&gt;=AA293),AA293,
IF(SUMIFS($C294:X294,$C$11:X$11,"Balance")=0, $D$993+SUM($B$8:AA$8)-SUMIFS($C294:W294,$C$11:W$11,"Payment"),
AA$8))</f>
        <v>0</v>
      </c>
      <c r="AA294" s="66">
        <f t="shared" si="56"/>
        <v>0</v>
      </c>
      <c r="AB294" s="47"/>
      <c r="AC294" s="66">
        <f>IF(OR(AND((AD293-$D$993-SUM($C$8:AD$8)+SUMIFS($C294:Z294,$C$11:Z$11,"Payment"))&lt;=0,SUMIFS($C294:AA294,$C$11:AA$11,"Balance")=0,AA294=0),AD$8&gt;=AD293),AD293,
IF(SUMIFS($C294:AA294,$C$11:AA$11,"Balance")=0, $D$993+SUM($B$8:AD$8)-SUMIFS($C294:Z294,$C$11:Z$11,"Payment"),
AD$8))</f>
        <v>0</v>
      </c>
      <c r="AD294" s="66">
        <f t="shared" si="57"/>
        <v>0</v>
      </c>
      <c r="AE294" s="47"/>
      <c r="AF294" s="66">
        <f>IF(OR(AND((AG293-$D$993-SUM($C$8:AG$8)+SUMIFS($C294:AC294,$C$11:AC$11,"Payment"))&lt;=0,SUMIFS($C294:AD294,$C$11:AD$11,"Balance")=0,AD294=0),AG$8&gt;=AG293),AG293,
IF(SUMIFS($C294:AD294,$C$11:AD$11,"Balance")=0, $D$993+SUM($B$8:AG$8)-SUMIFS($C294:AC294,$C$11:AC$11,"Payment"),
AG$8))</f>
        <v>0</v>
      </c>
      <c r="AG294" s="66">
        <f t="shared" si="58"/>
        <v>0</v>
      </c>
      <c r="AH294" s="47"/>
      <c r="AI294" s="66">
        <f>IF(OR(AND((AJ293-$D$993-SUM($C$8:AJ$8)+SUMIFS($C294:AF294,$C$11:AF$11,"Payment"))&lt;=0,SUMIFS($C294:AG294,$C$11:AG$11,"Balance")=0,AG294=0),AJ$8&gt;=AJ293),AJ293,
IF(SUMIFS($C294:AG294,$C$11:AG$11,"Balance")=0, $D$993+SUM($B$8:AJ$8)-SUMIFS($C294:AF294,$C$11:AF$11,"Payment"),
AJ$8))</f>
        <v>0</v>
      </c>
      <c r="AJ294" s="66">
        <f t="shared" si="59"/>
        <v>0</v>
      </c>
      <c r="AK294" s="67"/>
    </row>
    <row r="295" spans="1:37" s="49" customFormat="1" ht="15.6">
      <c r="A295" s="65">
        <v>284</v>
      </c>
      <c r="B295" s="66">
        <f>IF(OR(AND((C294-$D$993-SUM($C$8:C$8))&lt;=0),C$8&gt;=C294),C294, C$8+$D$993)</f>
        <v>0</v>
      </c>
      <c r="C295" s="66">
        <f t="shared" si="48"/>
        <v>0</v>
      </c>
      <c r="D295" s="67"/>
      <c r="E295" s="66">
        <f>IF(OR(AND((F294-$D$993-SUM($C$8:F$8)+SUMIFS(B295:$C295,B$11:$C$11,"Payment"))&lt;=0,SUMIFS($C295:C295,$C$11:C$11,"Balance")=0,C295=0),F$8&gt;=F294),F294,
IF(SUMIFS($C295:C295,$C$11:C$11,"Balance")=0, $D$993+SUM($B$8:F$8)-SUMIFS(B295:$C295,B$11:$C$11,"Payment"),
F$8))</f>
        <v>0</v>
      </c>
      <c r="F295" s="66">
        <f t="shared" si="49"/>
        <v>0</v>
      </c>
      <c r="G295" s="67"/>
      <c r="H295" s="66">
        <f>IF(OR(AND((I294-$D$993-SUM($C$8:I$8)+SUMIFS($C295:E295,$C$11:E$11,"Payment"))&lt;=0,SUMIFS($C295:F295,$C$11:F$11,"Balance")=0,F295=0),I$8&gt;=I294),I294,
IF(SUMIFS($C295:F295,$C$11:F$11,"Balance")=0, $D$993+SUM($B$8:I$8)-SUMIFS($C295:E295,$C$11:E$11,"Payment"),
I$8))</f>
        <v>0</v>
      </c>
      <c r="I295" s="66">
        <f t="shared" si="50"/>
        <v>0</v>
      </c>
      <c r="J295" s="47"/>
      <c r="K295" s="66">
        <f>IF(OR(AND((L294-$D$993-SUM($C$8:L$8)+SUMIFS($C295:H295,$C$11:H$11,"Payment"))&lt;=0,SUMIFS($C295:I295,$C$11:I$11,"Balance")=0,I295=0),L$8&gt;=L294),L294,
IF(SUMIFS($C295:I295,$C$11:I$11,"Balance")=0, $D$993+SUM($B$8:L$8)-SUMIFS($C295:H295,$C$11:H$11,"Payment"),
L$8))</f>
        <v>0</v>
      </c>
      <c r="L295" s="66">
        <f t="shared" si="51"/>
        <v>0</v>
      </c>
      <c r="M295" s="47"/>
      <c r="N295" s="66">
        <f>IF(OR(AND((O294-$D$993-SUM($C$8:O$8)+SUMIFS($C295:K295,$C$11:K$11,"Payment"))&lt;=0,SUMIFS($C295:L295,$C$11:L$11,"Balance")=0,L295=0),O$8&gt;=O294),O294,
IF(SUMIFS($C295:L295,$C$11:L$11,"Balance")=0, $D$993+SUM($B$8:O$8)-SUMIFS($C295:K295,$C$11:K$11,"Payment"),
O$8))</f>
        <v>0</v>
      </c>
      <c r="O295" s="66">
        <f t="shared" si="52"/>
        <v>0</v>
      </c>
      <c r="P295" s="47"/>
      <c r="Q295" s="66">
        <f>IF(OR(AND((R294-$D$993-SUM($C$8:R$8)+SUMIFS($C295:N295,$C$11:N$11,"Payment"))&lt;=0,SUMIFS($C295:O295,$C$11:O$11,"Balance")=0,O295=0),R$8&gt;=R294),R294,
IF(SUMIFS($C295:O295,$C$11:O$11,"Balance")=0, $D$993+SUM($B$8:R$8)-SUMIFS($C295:N295,$C$11:N$11,"Payment"),
R$8))</f>
        <v>0</v>
      </c>
      <c r="R295" s="66">
        <f t="shared" si="53"/>
        <v>0</v>
      </c>
      <c r="S295" s="47"/>
      <c r="T295" s="66">
        <f>IF(OR(AND((U294-$D$993-SUM($C$8:U$8)+SUMIFS($C295:Q295,$C$11:Q$11,"Payment"))&lt;=0,SUMIFS($C295:R295,$C$11:R$11,"Balance")=0,R295=0),U$8&gt;=U294),U294,
IF(SUMIFS($C295:R295,$C$11:R$11,"Balance")=0, $D$993+SUM($B$8:U$8)-SUMIFS($C295:Q295,$C$11:Q$11,"Payment"),
U$8))</f>
        <v>0</v>
      </c>
      <c r="U295" s="66">
        <f t="shared" si="54"/>
        <v>0</v>
      </c>
      <c r="V295" s="47"/>
      <c r="W295" s="66">
        <f>IF(OR(AND((X294-$D$993-SUM($C$8:X$8)+SUMIFS($C295:T295,$C$11:T$11,"Payment"))&lt;=0,SUMIFS($C295:U295,$C$11:U$11,"Balance")=0,U295=0),X$8&gt;=X294),X294,
IF(SUMIFS($C295:U295,$C$11:U$11,"Balance")=0, $D$993+SUM($B$8:X$8)-SUMIFS($C295:T295,$C$11:T$11,"Payment"),
X$8))</f>
        <v>0</v>
      </c>
      <c r="X295" s="66">
        <f t="shared" si="55"/>
        <v>0</v>
      </c>
      <c r="Y295" s="47"/>
      <c r="Z295" s="66">
        <f>IF(OR(AND((AA294-$D$993-SUM($C$8:AA$8)+SUMIFS($C295:W295,$C$11:W$11,"Payment"))&lt;=0,SUMIFS($C295:X295,$C$11:X$11,"Balance")=0,X295=0),AA$8&gt;=AA294),AA294,
IF(SUMIFS($C295:X295,$C$11:X$11,"Balance")=0, $D$993+SUM($B$8:AA$8)-SUMIFS($C295:W295,$C$11:W$11,"Payment"),
AA$8))</f>
        <v>0</v>
      </c>
      <c r="AA295" s="66">
        <f t="shared" si="56"/>
        <v>0</v>
      </c>
      <c r="AB295" s="47"/>
      <c r="AC295" s="66">
        <f>IF(OR(AND((AD294-$D$993-SUM($C$8:AD$8)+SUMIFS($C295:Z295,$C$11:Z$11,"Payment"))&lt;=0,SUMIFS($C295:AA295,$C$11:AA$11,"Balance")=0,AA295=0),AD$8&gt;=AD294),AD294,
IF(SUMIFS($C295:AA295,$C$11:AA$11,"Balance")=0, $D$993+SUM($B$8:AD$8)-SUMIFS($C295:Z295,$C$11:Z$11,"Payment"),
AD$8))</f>
        <v>0</v>
      </c>
      <c r="AD295" s="66">
        <f t="shared" si="57"/>
        <v>0</v>
      </c>
      <c r="AE295" s="47"/>
      <c r="AF295" s="66">
        <f>IF(OR(AND((AG294-$D$993-SUM($C$8:AG$8)+SUMIFS($C295:AC295,$C$11:AC$11,"Payment"))&lt;=0,SUMIFS($C295:AD295,$C$11:AD$11,"Balance")=0,AD295=0),AG$8&gt;=AG294),AG294,
IF(SUMIFS($C295:AD295,$C$11:AD$11,"Balance")=0, $D$993+SUM($B$8:AG$8)-SUMIFS($C295:AC295,$C$11:AC$11,"Payment"),
AG$8))</f>
        <v>0</v>
      </c>
      <c r="AG295" s="66">
        <f t="shared" si="58"/>
        <v>0</v>
      </c>
      <c r="AH295" s="47"/>
      <c r="AI295" s="66">
        <f>IF(OR(AND((AJ294-$D$993-SUM($C$8:AJ$8)+SUMIFS($C295:AF295,$C$11:AF$11,"Payment"))&lt;=0,SUMIFS($C295:AG295,$C$11:AG$11,"Balance")=0,AG295=0),AJ$8&gt;=AJ294),AJ294,
IF(SUMIFS($C295:AG295,$C$11:AG$11,"Balance")=0, $D$993+SUM($B$8:AJ$8)-SUMIFS($C295:AF295,$C$11:AF$11,"Payment"),
AJ$8))</f>
        <v>0</v>
      </c>
      <c r="AJ295" s="66">
        <f t="shared" si="59"/>
        <v>0</v>
      </c>
      <c r="AK295" s="67"/>
    </row>
    <row r="296" spans="1:37" s="49" customFormat="1" ht="15.6">
      <c r="A296" s="65">
        <v>285</v>
      </c>
      <c r="B296" s="66">
        <f>IF(OR(AND((C295-$D$993-SUM($C$8:C$8))&lt;=0),C$8&gt;=C295),C295, C$8+$D$993)</f>
        <v>0</v>
      </c>
      <c r="C296" s="66">
        <f t="shared" si="48"/>
        <v>0</v>
      </c>
      <c r="D296" s="67"/>
      <c r="E296" s="66">
        <f>IF(OR(AND((F295-$D$993-SUM($C$8:F$8)+SUMIFS(B296:$C296,B$11:$C$11,"Payment"))&lt;=0,SUMIFS($C296:C296,$C$11:C$11,"Balance")=0,C296=0),F$8&gt;=F295),F295,
IF(SUMIFS($C296:C296,$C$11:C$11,"Balance")=0, $D$993+SUM($B$8:F$8)-SUMIFS(B296:$C296,B$11:$C$11,"Payment"),
F$8))</f>
        <v>0</v>
      </c>
      <c r="F296" s="66">
        <f t="shared" si="49"/>
        <v>0</v>
      </c>
      <c r="G296" s="67"/>
      <c r="H296" s="66">
        <f>IF(OR(AND((I295-$D$993-SUM($C$8:I$8)+SUMIFS($C296:E296,$C$11:E$11,"Payment"))&lt;=0,SUMIFS($C296:F296,$C$11:F$11,"Balance")=0,F296=0),I$8&gt;=I295),I295,
IF(SUMIFS($C296:F296,$C$11:F$11,"Balance")=0, $D$993+SUM($B$8:I$8)-SUMIFS($C296:E296,$C$11:E$11,"Payment"),
I$8))</f>
        <v>0</v>
      </c>
      <c r="I296" s="66">
        <f t="shared" si="50"/>
        <v>0</v>
      </c>
      <c r="J296" s="47"/>
      <c r="K296" s="66">
        <f>IF(OR(AND((L295-$D$993-SUM($C$8:L$8)+SUMIFS($C296:H296,$C$11:H$11,"Payment"))&lt;=0,SUMIFS($C296:I296,$C$11:I$11,"Balance")=0,I296=0),L$8&gt;=L295),L295,
IF(SUMIFS($C296:I296,$C$11:I$11,"Balance")=0, $D$993+SUM($B$8:L$8)-SUMIFS($C296:H296,$C$11:H$11,"Payment"),
L$8))</f>
        <v>0</v>
      </c>
      <c r="L296" s="66">
        <f t="shared" si="51"/>
        <v>0</v>
      </c>
      <c r="M296" s="47"/>
      <c r="N296" s="66">
        <f>IF(OR(AND((O295-$D$993-SUM($C$8:O$8)+SUMIFS($C296:K296,$C$11:K$11,"Payment"))&lt;=0,SUMIFS($C296:L296,$C$11:L$11,"Balance")=0,L296=0),O$8&gt;=O295),O295,
IF(SUMIFS($C296:L296,$C$11:L$11,"Balance")=0, $D$993+SUM($B$8:O$8)-SUMIFS($C296:K296,$C$11:K$11,"Payment"),
O$8))</f>
        <v>0</v>
      </c>
      <c r="O296" s="66">
        <f t="shared" si="52"/>
        <v>0</v>
      </c>
      <c r="P296" s="47"/>
      <c r="Q296" s="66">
        <f>IF(OR(AND((R295-$D$993-SUM($C$8:R$8)+SUMIFS($C296:N296,$C$11:N$11,"Payment"))&lt;=0,SUMIFS($C296:O296,$C$11:O$11,"Balance")=0,O296=0),R$8&gt;=R295),R295,
IF(SUMIFS($C296:O296,$C$11:O$11,"Balance")=0, $D$993+SUM($B$8:R$8)-SUMIFS($C296:N296,$C$11:N$11,"Payment"),
R$8))</f>
        <v>0</v>
      </c>
      <c r="R296" s="66">
        <f t="shared" si="53"/>
        <v>0</v>
      </c>
      <c r="S296" s="47"/>
      <c r="T296" s="66">
        <f>IF(OR(AND((U295-$D$993-SUM($C$8:U$8)+SUMIFS($C296:Q296,$C$11:Q$11,"Payment"))&lt;=0,SUMIFS($C296:R296,$C$11:R$11,"Balance")=0,R296=0),U$8&gt;=U295),U295,
IF(SUMIFS($C296:R296,$C$11:R$11,"Balance")=0, $D$993+SUM($B$8:U$8)-SUMIFS($C296:Q296,$C$11:Q$11,"Payment"),
U$8))</f>
        <v>0</v>
      </c>
      <c r="U296" s="66">
        <f t="shared" si="54"/>
        <v>0</v>
      </c>
      <c r="V296" s="47"/>
      <c r="W296" s="66">
        <f>IF(OR(AND((X295-$D$993-SUM($C$8:X$8)+SUMIFS($C296:T296,$C$11:T$11,"Payment"))&lt;=0,SUMIFS($C296:U296,$C$11:U$11,"Balance")=0,U296=0),X$8&gt;=X295),X295,
IF(SUMIFS($C296:U296,$C$11:U$11,"Balance")=0, $D$993+SUM($B$8:X$8)-SUMIFS($C296:T296,$C$11:T$11,"Payment"),
X$8))</f>
        <v>0</v>
      </c>
      <c r="X296" s="66">
        <f t="shared" si="55"/>
        <v>0</v>
      </c>
      <c r="Y296" s="47"/>
      <c r="Z296" s="66">
        <f>IF(OR(AND((AA295-$D$993-SUM($C$8:AA$8)+SUMIFS($C296:W296,$C$11:W$11,"Payment"))&lt;=0,SUMIFS($C296:X296,$C$11:X$11,"Balance")=0,X296=0),AA$8&gt;=AA295),AA295,
IF(SUMIFS($C296:X296,$C$11:X$11,"Balance")=0, $D$993+SUM($B$8:AA$8)-SUMIFS($C296:W296,$C$11:W$11,"Payment"),
AA$8))</f>
        <v>0</v>
      </c>
      <c r="AA296" s="66">
        <f t="shared" si="56"/>
        <v>0</v>
      </c>
      <c r="AB296" s="47"/>
      <c r="AC296" s="66">
        <f>IF(OR(AND((AD295-$D$993-SUM($C$8:AD$8)+SUMIFS($C296:Z296,$C$11:Z$11,"Payment"))&lt;=0,SUMIFS($C296:AA296,$C$11:AA$11,"Balance")=0,AA296=0),AD$8&gt;=AD295),AD295,
IF(SUMIFS($C296:AA296,$C$11:AA$11,"Balance")=0, $D$993+SUM($B$8:AD$8)-SUMIFS($C296:Z296,$C$11:Z$11,"Payment"),
AD$8))</f>
        <v>0</v>
      </c>
      <c r="AD296" s="66">
        <f t="shared" si="57"/>
        <v>0</v>
      </c>
      <c r="AE296" s="47"/>
      <c r="AF296" s="66">
        <f>IF(OR(AND((AG295-$D$993-SUM($C$8:AG$8)+SUMIFS($C296:AC296,$C$11:AC$11,"Payment"))&lt;=0,SUMIFS($C296:AD296,$C$11:AD$11,"Balance")=0,AD296=0),AG$8&gt;=AG295),AG295,
IF(SUMIFS($C296:AD296,$C$11:AD$11,"Balance")=0, $D$993+SUM($B$8:AG$8)-SUMIFS($C296:AC296,$C$11:AC$11,"Payment"),
AG$8))</f>
        <v>0</v>
      </c>
      <c r="AG296" s="66">
        <f t="shared" si="58"/>
        <v>0</v>
      </c>
      <c r="AH296" s="47"/>
      <c r="AI296" s="66">
        <f>IF(OR(AND((AJ295-$D$993-SUM($C$8:AJ$8)+SUMIFS($C296:AF296,$C$11:AF$11,"Payment"))&lt;=0,SUMIFS($C296:AG296,$C$11:AG$11,"Balance")=0,AG296=0),AJ$8&gt;=AJ295),AJ295,
IF(SUMIFS($C296:AG296,$C$11:AG$11,"Balance")=0, $D$993+SUM($B$8:AJ$8)-SUMIFS($C296:AF296,$C$11:AF$11,"Payment"),
AJ$8))</f>
        <v>0</v>
      </c>
      <c r="AJ296" s="66">
        <f t="shared" si="59"/>
        <v>0</v>
      </c>
      <c r="AK296" s="67"/>
    </row>
    <row r="297" spans="1:37" s="49" customFormat="1" ht="15.6">
      <c r="A297" s="65">
        <v>286</v>
      </c>
      <c r="B297" s="66">
        <f>IF(OR(AND((C296-$D$993-SUM($C$8:C$8))&lt;=0),C$8&gt;=C296),C296, C$8+$D$993)</f>
        <v>0</v>
      </c>
      <c r="C297" s="66">
        <f t="shared" si="48"/>
        <v>0</v>
      </c>
      <c r="D297" s="67"/>
      <c r="E297" s="66">
        <f>IF(OR(AND((F296-$D$993-SUM($C$8:F$8)+SUMIFS(B297:$C297,B$11:$C$11,"Payment"))&lt;=0,SUMIFS($C297:C297,$C$11:C$11,"Balance")=0,C297=0),F$8&gt;=F296),F296,
IF(SUMIFS($C297:C297,$C$11:C$11,"Balance")=0, $D$993+SUM($B$8:F$8)-SUMIFS(B297:$C297,B$11:$C$11,"Payment"),
F$8))</f>
        <v>0</v>
      </c>
      <c r="F297" s="66">
        <f t="shared" si="49"/>
        <v>0</v>
      </c>
      <c r="G297" s="67"/>
      <c r="H297" s="66">
        <f>IF(OR(AND((I296-$D$993-SUM($C$8:I$8)+SUMIFS($C297:E297,$C$11:E$11,"Payment"))&lt;=0,SUMIFS($C297:F297,$C$11:F$11,"Balance")=0,F297=0),I$8&gt;=I296),I296,
IF(SUMIFS($C297:F297,$C$11:F$11,"Balance")=0, $D$993+SUM($B$8:I$8)-SUMIFS($C297:E297,$C$11:E$11,"Payment"),
I$8))</f>
        <v>0</v>
      </c>
      <c r="I297" s="66">
        <f t="shared" si="50"/>
        <v>0</v>
      </c>
      <c r="J297" s="47"/>
      <c r="K297" s="66">
        <f>IF(OR(AND((L296-$D$993-SUM($C$8:L$8)+SUMIFS($C297:H297,$C$11:H$11,"Payment"))&lt;=0,SUMIFS($C297:I297,$C$11:I$11,"Balance")=0,I297=0),L$8&gt;=L296),L296,
IF(SUMIFS($C297:I297,$C$11:I$11,"Balance")=0, $D$993+SUM($B$8:L$8)-SUMIFS($C297:H297,$C$11:H$11,"Payment"),
L$8))</f>
        <v>0</v>
      </c>
      <c r="L297" s="66">
        <f t="shared" si="51"/>
        <v>0</v>
      </c>
      <c r="M297" s="47"/>
      <c r="N297" s="66">
        <f>IF(OR(AND((O296-$D$993-SUM($C$8:O$8)+SUMIFS($C297:K297,$C$11:K$11,"Payment"))&lt;=0,SUMIFS($C297:L297,$C$11:L$11,"Balance")=0,L297=0),O$8&gt;=O296),O296,
IF(SUMIFS($C297:L297,$C$11:L$11,"Balance")=0, $D$993+SUM($B$8:O$8)-SUMIFS($C297:K297,$C$11:K$11,"Payment"),
O$8))</f>
        <v>0</v>
      </c>
      <c r="O297" s="66">
        <f t="shared" si="52"/>
        <v>0</v>
      </c>
      <c r="P297" s="47"/>
      <c r="Q297" s="66">
        <f>IF(OR(AND((R296-$D$993-SUM($C$8:R$8)+SUMIFS($C297:N297,$C$11:N$11,"Payment"))&lt;=0,SUMIFS($C297:O297,$C$11:O$11,"Balance")=0,O297=0),R$8&gt;=R296),R296,
IF(SUMIFS($C297:O297,$C$11:O$11,"Balance")=0, $D$993+SUM($B$8:R$8)-SUMIFS($C297:N297,$C$11:N$11,"Payment"),
R$8))</f>
        <v>0</v>
      </c>
      <c r="R297" s="66">
        <f t="shared" si="53"/>
        <v>0</v>
      </c>
      <c r="S297" s="47"/>
      <c r="T297" s="66">
        <f>IF(OR(AND((U296-$D$993-SUM($C$8:U$8)+SUMIFS($C297:Q297,$C$11:Q$11,"Payment"))&lt;=0,SUMIFS($C297:R297,$C$11:R$11,"Balance")=0,R297=0),U$8&gt;=U296),U296,
IF(SUMIFS($C297:R297,$C$11:R$11,"Balance")=0, $D$993+SUM($B$8:U$8)-SUMIFS($C297:Q297,$C$11:Q$11,"Payment"),
U$8))</f>
        <v>0</v>
      </c>
      <c r="U297" s="66">
        <f t="shared" si="54"/>
        <v>0</v>
      </c>
      <c r="V297" s="47"/>
      <c r="W297" s="66">
        <f>IF(OR(AND((X296-$D$993-SUM($C$8:X$8)+SUMIFS($C297:T297,$C$11:T$11,"Payment"))&lt;=0,SUMIFS($C297:U297,$C$11:U$11,"Balance")=0,U297=0),X$8&gt;=X296),X296,
IF(SUMIFS($C297:U297,$C$11:U$11,"Balance")=0, $D$993+SUM($B$8:X$8)-SUMIFS($C297:T297,$C$11:T$11,"Payment"),
X$8))</f>
        <v>0</v>
      </c>
      <c r="X297" s="66">
        <f t="shared" si="55"/>
        <v>0</v>
      </c>
      <c r="Y297" s="47"/>
      <c r="Z297" s="66">
        <f>IF(OR(AND((AA296-$D$993-SUM($C$8:AA$8)+SUMIFS($C297:W297,$C$11:W$11,"Payment"))&lt;=0,SUMIFS($C297:X297,$C$11:X$11,"Balance")=0,X297=0),AA$8&gt;=AA296),AA296,
IF(SUMIFS($C297:X297,$C$11:X$11,"Balance")=0, $D$993+SUM($B$8:AA$8)-SUMIFS($C297:W297,$C$11:W$11,"Payment"),
AA$8))</f>
        <v>0</v>
      </c>
      <c r="AA297" s="66">
        <f t="shared" si="56"/>
        <v>0</v>
      </c>
      <c r="AB297" s="47"/>
      <c r="AC297" s="66">
        <f>IF(OR(AND((AD296-$D$993-SUM($C$8:AD$8)+SUMIFS($C297:Z297,$C$11:Z$11,"Payment"))&lt;=0,SUMIFS($C297:AA297,$C$11:AA$11,"Balance")=0,AA297=0),AD$8&gt;=AD296),AD296,
IF(SUMIFS($C297:AA297,$C$11:AA$11,"Balance")=0, $D$993+SUM($B$8:AD$8)-SUMIFS($C297:Z297,$C$11:Z$11,"Payment"),
AD$8))</f>
        <v>0</v>
      </c>
      <c r="AD297" s="66">
        <f t="shared" si="57"/>
        <v>0</v>
      </c>
      <c r="AE297" s="47"/>
      <c r="AF297" s="66">
        <f>IF(OR(AND((AG296-$D$993-SUM($C$8:AG$8)+SUMIFS($C297:AC297,$C$11:AC$11,"Payment"))&lt;=0,SUMIFS($C297:AD297,$C$11:AD$11,"Balance")=0,AD297=0),AG$8&gt;=AG296),AG296,
IF(SUMIFS($C297:AD297,$C$11:AD$11,"Balance")=0, $D$993+SUM($B$8:AG$8)-SUMIFS($C297:AC297,$C$11:AC$11,"Payment"),
AG$8))</f>
        <v>0</v>
      </c>
      <c r="AG297" s="66">
        <f t="shared" si="58"/>
        <v>0</v>
      </c>
      <c r="AH297" s="47"/>
      <c r="AI297" s="66">
        <f>IF(OR(AND((AJ296-$D$993-SUM($C$8:AJ$8)+SUMIFS($C297:AF297,$C$11:AF$11,"Payment"))&lt;=0,SUMIFS($C297:AG297,$C$11:AG$11,"Balance")=0,AG297=0),AJ$8&gt;=AJ296),AJ296,
IF(SUMIFS($C297:AG297,$C$11:AG$11,"Balance")=0, $D$993+SUM($B$8:AJ$8)-SUMIFS($C297:AF297,$C$11:AF$11,"Payment"),
AJ$8))</f>
        <v>0</v>
      </c>
      <c r="AJ297" s="66">
        <f t="shared" si="59"/>
        <v>0</v>
      </c>
      <c r="AK297" s="67"/>
    </row>
    <row r="298" spans="1:37" s="49" customFormat="1" ht="15.6">
      <c r="A298" s="65">
        <v>287</v>
      </c>
      <c r="B298" s="66">
        <f>IF(OR(AND((C297-$D$993-SUM($C$8:C$8))&lt;=0),C$8&gt;=C297),C297, C$8+$D$993)</f>
        <v>0</v>
      </c>
      <c r="C298" s="66">
        <f t="shared" si="48"/>
        <v>0</v>
      </c>
      <c r="D298" s="67"/>
      <c r="E298" s="66">
        <f>IF(OR(AND((F297-$D$993-SUM($C$8:F$8)+SUMIFS(B298:$C298,B$11:$C$11,"Payment"))&lt;=0,SUMIFS($C298:C298,$C$11:C$11,"Balance")=0,C298=0),F$8&gt;=F297),F297,
IF(SUMIFS($C298:C298,$C$11:C$11,"Balance")=0, $D$993+SUM($B$8:F$8)-SUMIFS(B298:$C298,B$11:$C$11,"Payment"),
F$8))</f>
        <v>0</v>
      </c>
      <c r="F298" s="66">
        <f t="shared" si="49"/>
        <v>0</v>
      </c>
      <c r="G298" s="67"/>
      <c r="H298" s="66">
        <f>IF(OR(AND((I297-$D$993-SUM($C$8:I$8)+SUMIFS($C298:E298,$C$11:E$11,"Payment"))&lt;=0,SUMIFS($C298:F298,$C$11:F$11,"Balance")=0,F298=0),I$8&gt;=I297),I297,
IF(SUMIFS($C298:F298,$C$11:F$11,"Balance")=0, $D$993+SUM($B$8:I$8)-SUMIFS($C298:E298,$C$11:E$11,"Payment"),
I$8))</f>
        <v>0</v>
      </c>
      <c r="I298" s="66">
        <f t="shared" si="50"/>
        <v>0</v>
      </c>
      <c r="J298" s="47"/>
      <c r="K298" s="66">
        <f>IF(OR(AND((L297-$D$993-SUM($C$8:L$8)+SUMIFS($C298:H298,$C$11:H$11,"Payment"))&lt;=0,SUMIFS($C298:I298,$C$11:I$11,"Balance")=0,I298=0),L$8&gt;=L297),L297,
IF(SUMIFS($C298:I298,$C$11:I$11,"Balance")=0, $D$993+SUM($B$8:L$8)-SUMIFS($C298:H298,$C$11:H$11,"Payment"),
L$8))</f>
        <v>0</v>
      </c>
      <c r="L298" s="66">
        <f t="shared" si="51"/>
        <v>0</v>
      </c>
      <c r="M298" s="47"/>
      <c r="N298" s="66">
        <f>IF(OR(AND((O297-$D$993-SUM($C$8:O$8)+SUMIFS($C298:K298,$C$11:K$11,"Payment"))&lt;=0,SUMIFS($C298:L298,$C$11:L$11,"Balance")=0,L298=0),O$8&gt;=O297),O297,
IF(SUMIFS($C298:L298,$C$11:L$11,"Balance")=0, $D$993+SUM($B$8:O$8)-SUMIFS($C298:K298,$C$11:K$11,"Payment"),
O$8))</f>
        <v>0</v>
      </c>
      <c r="O298" s="66">
        <f t="shared" si="52"/>
        <v>0</v>
      </c>
      <c r="P298" s="47"/>
      <c r="Q298" s="66">
        <f>IF(OR(AND((R297-$D$993-SUM($C$8:R$8)+SUMIFS($C298:N298,$C$11:N$11,"Payment"))&lt;=0,SUMIFS($C298:O298,$C$11:O$11,"Balance")=0,O298=0),R$8&gt;=R297),R297,
IF(SUMIFS($C298:O298,$C$11:O$11,"Balance")=0, $D$993+SUM($B$8:R$8)-SUMIFS($C298:N298,$C$11:N$11,"Payment"),
R$8))</f>
        <v>0</v>
      </c>
      <c r="R298" s="66">
        <f t="shared" si="53"/>
        <v>0</v>
      </c>
      <c r="S298" s="47"/>
      <c r="T298" s="66">
        <f>IF(OR(AND((U297-$D$993-SUM($C$8:U$8)+SUMIFS($C298:Q298,$C$11:Q$11,"Payment"))&lt;=0,SUMIFS($C298:R298,$C$11:R$11,"Balance")=0,R298=0),U$8&gt;=U297),U297,
IF(SUMIFS($C298:R298,$C$11:R$11,"Balance")=0, $D$993+SUM($B$8:U$8)-SUMIFS($C298:Q298,$C$11:Q$11,"Payment"),
U$8))</f>
        <v>0</v>
      </c>
      <c r="U298" s="66">
        <f t="shared" si="54"/>
        <v>0</v>
      </c>
      <c r="V298" s="47"/>
      <c r="W298" s="66">
        <f>IF(OR(AND((X297-$D$993-SUM($C$8:X$8)+SUMIFS($C298:T298,$C$11:T$11,"Payment"))&lt;=0,SUMIFS($C298:U298,$C$11:U$11,"Balance")=0,U298=0),X$8&gt;=X297),X297,
IF(SUMIFS($C298:U298,$C$11:U$11,"Balance")=0, $D$993+SUM($B$8:X$8)-SUMIFS($C298:T298,$C$11:T$11,"Payment"),
X$8))</f>
        <v>0</v>
      </c>
      <c r="X298" s="66">
        <f t="shared" si="55"/>
        <v>0</v>
      </c>
      <c r="Y298" s="47"/>
      <c r="Z298" s="66">
        <f>IF(OR(AND((AA297-$D$993-SUM($C$8:AA$8)+SUMIFS($C298:W298,$C$11:W$11,"Payment"))&lt;=0,SUMIFS($C298:X298,$C$11:X$11,"Balance")=0,X298=0),AA$8&gt;=AA297),AA297,
IF(SUMIFS($C298:X298,$C$11:X$11,"Balance")=0, $D$993+SUM($B$8:AA$8)-SUMIFS($C298:W298,$C$11:W$11,"Payment"),
AA$8))</f>
        <v>0</v>
      </c>
      <c r="AA298" s="66">
        <f t="shared" si="56"/>
        <v>0</v>
      </c>
      <c r="AB298" s="47"/>
      <c r="AC298" s="66">
        <f>IF(OR(AND((AD297-$D$993-SUM($C$8:AD$8)+SUMIFS($C298:Z298,$C$11:Z$11,"Payment"))&lt;=0,SUMIFS($C298:AA298,$C$11:AA$11,"Balance")=0,AA298=0),AD$8&gt;=AD297),AD297,
IF(SUMIFS($C298:AA298,$C$11:AA$11,"Balance")=0, $D$993+SUM($B$8:AD$8)-SUMIFS($C298:Z298,$C$11:Z$11,"Payment"),
AD$8))</f>
        <v>0</v>
      </c>
      <c r="AD298" s="66">
        <f t="shared" si="57"/>
        <v>0</v>
      </c>
      <c r="AE298" s="47"/>
      <c r="AF298" s="66">
        <f>IF(OR(AND((AG297-$D$993-SUM($C$8:AG$8)+SUMIFS($C298:AC298,$C$11:AC$11,"Payment"))&lt;=0,SUMIFS($C298:AD298,$C$11:AD$11,"Balance")=0,AD298=0),AG$8&gt;=AG297),AG297,
IF(SUMIFS($C298:AD298,$C$11:AD$11,"Balance")=0, $D$993+SUM($B$8:AG$8)-SUMIFS($C298:AC298,$C$11:AC$11,"Payment"),
AG$8))</f>
        <v>0</v>
      </c>
      <c r="AG298" s="66">
        <f t="shared" si="58"/>
        <v>0</v>
      </c>
      <c r="AH298" s="47"/>
      <c r="AI298" s="66">
        <f>IF(OR(AND((AJ297-$D$993-SUM($C$8:AJ$8)+SUMIFS($C298:AF298,$C$11:AF$11,"Payment"))&lt;=0,SUMIFS($C298:AG298,$C$11:AG$11,"Balance")=0,AG298=0),AJ$8&gt;=AJ297),AJ297,
IF(SUMIFS($C298:AG298,$C$11:AG$11,"Balance")=0, $D$993+SUM($B$8:AJ$8)-SUMIFS($C298:AF298,$C$11:AF$11,"Payment"),
AJ$8))</f>
        <v>0</v>
      </c>
      <c r="AJ298" s="66">
        <f t="shared" si="59"/>
        <v>0</v>
      </c>
      <c r="AK298" s="67"/>
    </row>
    <row r="299" spans="1:37" s="49" customFormat="1" ht="15.6">
      <c r="A299" s="65">
        <v>288</v>
      </c>
      <c r="B299" s="66">
        <f>IF(OR(AND((C298-$D$993-SUM($C$8:C$8))&lt;=0),C$8&gt;=C298),C298, C$8+$D$993)</f>
        <v>0</v>
      </c>
      <c r="C299" s="66">
        <f t="shared" si="48"/>
        <v>0</v>
      </c>
      <c r="D299" s="67"/>
      <c r="E299" s="66">
        <f>IF(OR(AND((F298-$D$993-SUM($C$8:F$8)+SUMIFS(B299:$C299,B$11:$C$11,"Payment"))&lt;=0,SUMIFS($C299:C299,$C$11:C$11,"Balance")=0,C299=0),F$8&gt;=F298),F298,
IF(SUMIFS($C299:C299,$C$11:C$11,"Balance")=0, $D$993+SUM($B$8:F$8)-SUMIFS(B299:$C299,B$11:$C$11,"Payment"),
F$8))</f>
        <v>0</v>
      </c>
      <c r="F299" s="66">
        <f t="shared" si="49"/>
        <v>0</v>
      </c>
      <c r="G299" s="67"/>
      <c r="H299" s="66">
        <f>IF(OR(AND((I298-$D$993-SUM($C$8:I$8)+SUMIFS($C299:E299,$C$11:E$11,"Payment"))&lt;=0,SUMIFS($C299:F299,$C$11:F$11,"Balance")=0,F299=0),I$8&gt;=I298),I298,
IF(SUMIFS($C299:F299,$C$11:F$11,"Balance")=0, $D$993+SUM($B$8:I$8)-SUMIFS($C299:E299,$C$11:E$11,"Payment"),
I$8))</f>
        <v>0</v>
      </c>
      <c r="I299" s="66">
        <f t="shared" si="50"/>
        <v>0</v>
      </c>
      <c r="J299" s="47"/>
      <c r="K299" s="66">
        <f>IF(OR(AND((L298-$D$993-SUM($C$8:L$8)+SUMIFS($C299:H299,$C$11:H$11,"Payment"))&lt;=0,SUMIFS($C299:I299,$C$11:I$11,"Balance")=0,I299=0),L$8&gt;=L298),L298,
IF(SUMIFS($C299:I299,$C$11:I$11,"Balance")=0, $D$993+SUM($B$8:L$8)-SUMIFS($C299:H299,$C$11:H$11,"Payment"),
L$8))</f>
        <v>0</v>
      </c>
      <c r="L299" s="66">
        <f t="shared" si="51"/>
        <v>0</v>
      </c>
      <c r="M299" s="47"/>
      <c r="N299" s="66">
        <f>IF(OR(AND((O298-$D$993-SUM($C$8:O$8)+SUMIFS($C299:K299,$C$11:K$11,"Payment"))&lt;=0,SUMIFS($C299:L299,$C$11:L$11,"Balance")=0,L299=0),O$8&gt;=O298),O298,
IF(SUMIFS($C299:L299,$C$11:L$11,"Balance")=0, $D$993+SUM($B$8:O$8)-SUMIFS($C299:K299,$C$11:K$11,"Payment"),
O$8))</f>
        <v>0</v>
      </c>
      <c r="O299" s="66">
        <f t="shared" si="52"/>
        <v>0</v>
      </c>
      <c r="P299" s="47"/>
      <c r="Q299" s="66">
        <f>IF(OR(AND((R298-$D$993-SUM($C$8:R$8)+SUMIFS($C299:N299,$C$11:N$11,"Payment"))&lt;=0,SUMIFS($C299:O299,$C$11:O$11,"Balance")=0,O299=0),R$8&gt;=R298),R298,
IF(SUMIFS($C299:O299,$C$11:O$11,"Balance")=0, $D$993+SUM($B$8:R$8)-SUMIFS($C299:N299,$C$11:N$11,"Payment"),
R$8))</f>
        <v>0</v>
      </c>
      <c r="R299" s="66">
        <f t="shared" si="53"/>
        <v>0</v>
      </c>
      <c r="S299" s="47"/>
      <c r="T299" s="66">
        <f>IF(OR(AND((U298-$D$993-SUM($C$8:U$8)+SUMIFS($C299:Q299,$C$11:Q$11,"Payment"))&lt;=0,SUMIFS($C299:R299,$C$11:R$11,"Balance")=0,R299=0),U$8&gt;=U298),U298,
IF(SUMIFS($C299:R299,$C$11:R$11,"Balance")=0, $D$993+SUM($B$8:U$8)-SUMIFS($C299:Q299,$C$11:Q$11,"Payment"),
U$8))</f>
        <v>0</v>
      </c>
      <c r="U299" s="66">
        <f t="shared" si="54"/>
        <v>0</v>
      </c>
      <c r="V299" s="47"/>
      <c r="W299" s="66">
        <f>IF(OR(AND((X298-$D$993-SUM($C$8:X$8)+SUMIFS($C299:T299,$C$11:T$11,"Payment"))&lt;=0,SUMIFS($C299:U299,$C$11:U$11,"Balance")=0,U299=0),X$8&gt;=X298),X298,
IF(SUMIFS($C299:U299,$C$11:U$11,"Balance")=0, $D$993+SUM($B$8:X$8)-SUMIFS($C299:T299,$C$11:T$11,"Payment"),
X$8))</f>
        <v>0</v>
      </c>
      <c r="X299" s="66">
        <f t="shared" si="55"/>
        <v>0</v>
      </c>
      <c r="Y299" s="47"/>
      <c r="Z299" s="66">
        <f>IF(OR(AND((AA298-$D$993-SUM($C$8:AA$8)+SUMIFS($C299:W299,$C$11:W$11,"Payment"))&lt;=0,SUMIFS($C299:X299,$C$11:X$11,"Balance")=0,X299=0),AA$8&gt;=AA298),AA298,
IF(SUMIFS($C299:X299,$C$11:X$11,"Balance")=0, $D$993+SUM($B$8:AA$8)-SUMIFS($C299:W299,$C$11:W$11,"Payment"),
AA$8))</f>
        <v>0</v>
      </c>
      <c r="AA299" s="66">
        <f t="shared" si="56"/>
        <v>0</v>
      </c>
      <c r="AB299" s="47"/>
      <c r="AC299" s="66">
        <f>IF(OR(AND((AD298-$D$993-SUM($C$8:AD$8)+SUMIFS($C299:Z299,$C$11:Z$11,"Payment"))&lt;=0,SUMIFS($C299:AA299,$C$11:AA$11,"Balance")=0,AA299=0),AD$8&gt;=AD298),AD298,
IF(SUMIFS($C299:AA299,$C$11:AA$11,"Balance")=0, $D$993+SUM($B$8:AD$8)-SUMIFS($C299:Z299,$C$11:Z$11,"Payment"),
AD$8))</f>
        <v>0</v>
      </c>
      <c r="AD299" s="66">
        <f t="shared" si="57"/>
        <v>0</v>
      </c>
      <c r="AE299" s="47"/>
      <c r="AF299" s="66">
        <f>IF(OR(AND((AG298-$D$993-SUM($C$8:AG$8)+SUMIFS($C299:AC299,$C$11:AC$11,"Payment"))&lt;=0,SUMIFS($C299:AD299,$C$11:AD$11,"Balance")=0,AD299=0),AG$8&gt;=AG298),AG298,
IF(SUMIFS($C299:AD299,$C$11:AD$11,"Balance")=0, $D$993+SUM($B$8:AG$8)-SUMIFS($C299:AC299,$C$11:AC$11,"Payment"),
AG$8))</f>
        <v>0</v>
      </c>
      <c r="AG299" s="66">
        <f t="shared" si="58"/>
        <v>0</v>
      </c>
      <c r="AH299" s="47"/>
      <c r="AI299" s="66">
        <f>IF(OR(AND((AJ298-$D$993-SUM($C$8:AJ$8)+SUMIFS($C299:AF299,$C$11:AF$11,"Payment"))&lt;=0,SUMIFS($C299:AG299,$C$11:AG$11,"Balance")=0,AG299=0),AJ$8&gt;=AJ298),AJ298,
IF(SUMIFS($C299:AG299,$C$11:AG$11,"Balance")=0, $D$993+SUM($B$8:AJ$8)-SUMIFS($C299:AF299,$C$11:AF$11,"Payment"),
AJ$8))</f>
        <v>0</v>
      </c>
      <c r="AJ299" s="66">
        <f t="shared" si="59"/>
        <v>0</v>
      </c>
      <c r="AK299" s="67"/>
    </row>
    <row r="300" spans="1:37" s="49" customFormat="1" ht="15.6">
      <c r="A300" s="65">
        <v>289</v>
      </c>
      <c r="B300" s="66">
        <f>IF(OR(AND((C299-$D$993-SUM($C$8:C$8))&lt;=0),C$8&gt;=C299),C299, C$8+$D$993)</f>
        <v>0</v>
      </c>
      <c r="C300" s="66">
        <f t="shared" si="48"/>
        <v>0</v>
      </c>
      <c r="D300" s="67"/>
      <c r="E300" s="66">
        <f>IF(OR(AND((F299-$D$993-SUM($C$8:F$8)+SUMIFS(B300:$C300,B$11:$C$11,"Payment"))&lt;=0,SUMIFS($C300:C300,$C$11:C$11,"Balance")=0,C300=0),F$8&gt;=F299),F299,
IF(SUMIFS($C300:C300,$C$11:C$11,"Balance")=0, $D$993+SUM($B$8:F$8)-SUMIFS(B300:$C300,B$11:$C$11,"Payment"),
F$8))</f>
        <v>0</v>
      </c>
      <c r="F300" s="66">
        <f t="shared" si="49"/>
        <v>0</v>
      </c>
      <c r="G300" s="67"/>
      <c r="H300" s="66">
        <f>IF(OR(AND((I299-$D$993-SUM($C$8:I$8)+SUMIFS($C300:E300,$C$11:E$11,"Payment"))&lt;=0,SUMIFS($C300:F300,$C$11:F$11,"Balance")=0,F300=0),I$8&gt;=I299),I299,
IF(SUMIFS($C300:F300,$C$11:F$11,"Balance")=0, $D$993+SUM($B$8:I$8)-SUMIFS($C300:E300,$C$11:E$11,"Payment"),
I$8))</f>
        <v>0</v>
      </c>
      <c r="I300" s="66">
        <f t="shared" si="50"/>
        <v>0</v>
      </c>
      <c r="J300" s="47"/>
      <c r="K300" s="66">
        <f>IF(OR(AND((L299-$D$993-SUM($C$8:L$8)+SUMIFS($C300:H300,$C$11:H$11,"Payment"))&lt;=0,SUMIFS($C300:I300,$C$11:I$11,"Balance")=0,I300=0),L$8&gt;=L299),L299,
IF(SUMIFS($C300:I300,$C$11:I$11,"Balance")=0, $D$993+SUM($B$8:L$8)-SUMIFS($C300:H300,$C$11:H$11,"Payment"),
L$8))</f>
        <v>0</v>
      </c>
      <c r="L300" s="66">
        <f t="shared" si="51"/>
        <v>0</v>
      </c>
      <c r="M300" s="47"/>
      <c r="N300" s="66">
        <f>IF(OR(AND((O299-$D$993-SUM($C$8:O$8)+SUMIFS($C300:K300,$C$11:K$11,"Payment"))&lt;=0,SUMIFS($C300:L300,$C$11:L$11,"Balance")=0,L300=0),O$8&gt;=O299),O299,
IF(SUMIFS($C300:L300,$C$11:L$11,"Balance")=0, $D$993+SUM($B$8:O$8)-SUMIFS($C300:K300,$C$11:K$11,"Payment"),
O$8))</f>
        <v>0</v>
      </c>
      <c r="O300" s="66">
        <f t="shared" si="52"/>
        <v>0</v>
      </c>
      <c r="P300" s="47"/>
      <c r="Q300" s="66">
        <f>IF(OR(AND((R299-$D$993-SUM($C$8:R$8)+SUMIFS($C300:N300,$C$11:N$11,"Payment"))&lt;=0,SUMIFS($C300:O300,$C$11:O$11,"Balance")=0,O300=0),R$8&gt;=R299),R299,
IF(SUMIFS($C300:O300,$C$11:O$11,"Balance")=0, $D$993+SUM($B$8:R$8)-SUMIFS($C300:N300,$C$11:N$11,"Payment"),
R$8))</f>
        <v>0</v>
      </c>
      <c r="R300" s="66">
        <f t="shared" si="53"/>
        <v>0</v>
      </c>
      <c r="S300" s="47"/>
      <c r="T300" s="66">
        <f>IF(OR(AND((U299-$D$993-SUM($C$8:U$8)+SUMIFS($C300:Q300,$C$11:Q$11,"Payment"))&lt;=0,SUMIFS($C300:R300,$C$11:R$11,"Balance")=0,R300=0),U$8&gt;=U299),U299,
IF(SUMIFS($C300:R300,$C$11:R$11,"Balance")=0, $D$993+SUM($B$8:U$8)-SUMIFS($C300:Q300,$C$11:Q$11,"Payment"),
U$8))</f>
        <v>0</v>
      </c>
      <c r="U300" s="66">
        <f t="shared" si="54"/>
        <v>0</v>
      </c>
      <c r="V300" s="47"/>
      <c r="W300" s="66">
        <f>IF(OR(AND((X299-$D$993-SUM($C$8:X$8)+SUMIFS($C300:T300,$C$11:T$11,"Payment"))&lt;=0,SUMIFS($C300:U300,$C$11:U$11,"Balance")=0,U300=0),X$8&gt;=X299),X299,
IF(SUMIFS($C300:U300,$C$11:U$11,"Balance")=0, $D$993+SUM($B$8:X$8)-SUMIFS($C300:T300,$C$11:T$11,"Payment"),
X$8))</f>
        <v>0</v>
      </c>
      <c r="X300" s="66">
        <f t="shared" si="55"/>
        <v>0</v>
      </c>
      <c r="Y300" s="47"/>
      <c r="Z300" s="66">
        <f>IF(OR(AND((AA299-$D$993-SUM($C$8:AA$8)+SUMIFS($C300:W300,$C$11:W$11,"Payment"))&lt;=0,SUMIFS($C300:X300,$C$11:X$11,"Balance")=0,X300=0),AA$8&gt;=AA299),AA299,
IF(SUMIFS($C300:X300,$C$11:X$11,"Balance")=0, $D$993+SUM($B$8:AA$8)-SUMIFS($C300:W300,$C$11:W$11,"Payment"),
AA$8))</f>
        <v>0</v>
      </c>
      <c r="AA300" s="66">
        <f t="shared" si="56"/>
        <v>0</v>
      </c>
      <c r="AB300" s="47"/>
      <c r="AC300" s="66">
        <f>IF(OR(AND((AD299-$D$993-SUM($C$8:AD$8)+SUMIFS($C300:Z300,$C$11:Z$11,"Payment"))&lt;=0,SUMIFS($C300:AA300,$C$11:AA$11,"Balance")=0,AA300=0),AD$8&gt;=AD299),AD299,
IF(SUMIFS($C300:AA300,$C$11:AA$11,"Balance")=0, $D$993+SUM($B$8:AD$8)-SUMIFS($C300:Z300,$C$11:Z$11,"Payment"),
AD$8))</f>
        <v>0</v>
      </c>
      <c r="AD300" s="66">
        <f t="shared" si="57"/>
        <v>0</v>
      </c>
      <c r="AE300" s="47"/>
      <c r="AF300" s="66">
        <f>IF(OR(AND((AG299-$D$993-SUM($C$8:AG$8)+SUMIFS($C300:AC300,$C$11:AC$11,"Payment"))&lt;=0,SUMIFS($C300:AD300,$C$11:AD$11,"Balance")=0,AD300=0),AG$8&gt;=AG299),AG299,
IF(SUMIFS($C300:AD300,$C$11:AD$11,"Balance")=0, $D$993+SUM($B$8:AG$8)-SUMIFS($C300:AC300,$C$11:AC$11,"Payment"),
AG$8))</f>
        <v>0</v>
      </c>
      <c r="AG300" s="66">
        <f t="shared" si="58"/>
        <v>0</v>
      </c>
      <c r="AH300" s="47"/>
      <c r="AI300" s="66">
        <f>IF(OR(AND((AJ299-$D$993-SUM($C$8:AJ$8)+SUMIFS($C300:AF300,$C$11:AF$11,"Payment"))&lt;=0,SUMIFS($C300:AG300,$C$11:AG$11,"Balance")=0,AG300=0),AJ$8&gt;=AJ299),AJ299,
IF(SUMIFS($C300:AG300,$C$11:AG$11,"Balance")=0, $D$993+SUM($B$8:AJ$8)-SUMIFS($C300:AF300,$C$11:AF$11,"Payment"),
AJ$8))</f>
        <v>0</v>
      </c>
      <c r="AJ300" s="66">
        <f t="shared" si="59"/>
        <v>0</v>
      </c>
      <c r="AK300" s="67"/>
    </row>
    <row r="301" spans="1:37" s="49" customFormat="1" ht="15.6">
      <c r="A301" s="65">
        <v>290</v>
      </c>
      <c r="B301" s="66">
        <f>IF(OR(AND((C300-$D$993-SUM($C$8:C$8))&lt;=0),C$8&gt;=C300),C300, C$8+$D$993)</f>
        <v>0</v>
      </c>
      <c r="C301" s="66">
        <f t="shared" si="48"/>
        <v>0</v>
      </c>
      <c r="D301" s="67"/>
      <c r="E301" s="66">
        <f>IF(OR(AND((F300-$D$993-SUM($C$8:F$8)+SUMIFS(B301:$C301,B$11:$C$11,"Payment"))&lt;=0,SUMIFS($C301:C301,$C$11:C$11,"Balance")=0,C301=0),F$8&gt;=F300),F300,
IF(SUMIFS($C301:C301,$C$11:C$11,"Balance")=0, $D$993+SUM($B$8:F$8)-SUMIFS(B301:$C301,B$11:$C$11,"Payment"),
F$8))</f>
        <v>0</v>
      </c>
      <c r="F301" s="66">
        <f t="shared" si="49"/>
        <v>0</v>
      </c>
      <c r="G301" s="67"/>
      <c r="H301" s="66">
        <f>IF(OR(AND((I300-$D$993-SUM($C$8:I$8)+SUMIFS($C301:E301,$C$11:E$11,"Payment"))&lt;=0,SUMIFS($C301:F301,$C$11:F$11,"Balance")=0,F301=0),I$8&gt;=I300),I300,
IF(SUMIFS($C301:F301,$C$11:F$11,"Balance")=0, $D$993+SUM($B$8:I$8)-SUMIFS($C301:E301,$C$11:E$11,"Payment"),
I$8))</f>
        <v>0</v>
      </c>
      <c r="I301" s="66">
        <f t="shared" si="50"/>
        <v>0</v>
      </c>
      <c r="J301" s="47"/>
      <c r="K301" s="66">
        <f>IF(OR(AND((L300-$D$993-SUM($C$8:L$8)+SUMIFS($C301:H301,$C$11:H$11,"Payment"))&lt;=0,SUMIFS($C301:I301,$C$11:I$11,"Balance")=0,I301=0),L$8&gt;=L300),L300,
IF(SUMIFS($C301:I301,$C$11:I$11,"Balance")=0, $D$993+SUM($B$8:L$8)-SUMIFS($C301:H301,$C$11:H$11,"Payment"),
L$8))</f>
        <v>0</v>
      </c>
      <c r="L301" s="66">
        <f t="shared" si="51"/>
        <v>0</v>
      </c>
      <c r="M301" s="47"/>
      <c r="N301" s="66">
        <f>IF(OR(AND((O300-$D$993-SUM($C$8:O$8)+SUMIFS($C301:K301,$C$11:K$11,"Payment"))&lt;=0,SUMIFS($C301:L301,$C$11:L$11,"Balance")=0,L301=0),O$8&gt;=O300),O300,
IF(SUMIFS($C301:L301,$C$11:L$11,"Balance")=0, $D$993+SUM($B$8:O$8)-SUMIFS($C301:K301,$C$11:K$11,"Payment"),
O$8))</f>
        <v>0</v>
      </c>
      <c r="O301" s="66">
        <f t="shared" si="52"/>
        <v>0</v>
      </c>
      <c r="P301" s="47"/>
      <c r="Q301" s="66">
        <f>IF(OR(AND((R300-$D$993-SUM($C$8:R$8)+SUMIFS($C301:N301,$C$11:N$11,"Payment"))&lt;=0,SUMIFS($C301:O301,$C$11:O$11,"Balance")=0,O301=0),R$8&gt;=R300),R300,
IF(SUMIFS($C301:O301,$C$11:O$11,"Balance")=0, $D$993+SUM($B$8:R$8)-SUMIFS($C301:N301,$C$11:N$11,"Payment"),
R$8))</f>
        <v>0</v>
      </c>
      <c r="R301" s="66">
        <f t="shared" si="53"/>
        <v>0</v>
      </c>
      <c r="S301" s="47"/>
      <c r="T301" s="66">
        <f>IF(OR(AND((U300-$D$993-SUM($C$8:U$8)+SUMIFS($C301:Q301,$C$11:Q$11,"Payment"))&lt;=0,SUMIFS($C301:R301,$C$11:R$11,"Balance")=0,R301=0),U$8&gt;=U300),U300,
IF(SUMIFS($C301:R301,$C$11:R$11,"Balance")=0, $D$993+SUM($B$8:U$8)-SUMIFS($C301:Q301,$C$11:Q$11,"Payment"),
U$8))</f>
        <v>0</v>
      </c>
      <c r="U301" s="66">
        <f t="shared" si="54"/>
        <v>0</v>
      </c>
      <c r="V301" s="47"/>
      <c r="W301" s="66">
        <f>IF(OR(AND((X300-$D$993-SUM($C$8:X$8)+SUMIFS($C301:T301,$C$11:T$11,"Payment"))&lt;=0,SUMIFS($C301:U301,$C$11:U$11,"Balance")=0,U301=0),X$8&gt;=X300),X300,
IF(SUMIFS($C301:U301,$C$11:U$11,"Balance")=0, $D$993+SUM($B$8:X$8)-SUMIFS($C301:T301,$C$11:T$11,"Payment"),
X$8))</f>
        <v>0</v>
      </c>
      <c r="X301" s="66">
        <f t="shared" si="55"/>
        <v>0</v>
      </c>
      <c r="Y301" s="47"/>
      <c r="Z301" s="66">
        <f>IF(OR(AND((AA300-$D$993-SUM($C$8:AA$8)+SUMIFS($C301:W301,$C$11:W$11,"Payment"))&lt;=0,SUMIFS($C301:X301,$C$11:X$11,"Balance")=0,X301=0),AA$8&gt;=AA300),AA300,
IF(SUMIFS($C301:X301,$C$11:X$11,"Balance")=0, $D$993+SUM($B$8:AA$8)-SUMIFS($C301:W301,$C$11:W$11,"Payment"),
AA$8))</f>
        <v>0</v>
      </c>
      <c r="AA301" s="66">
        <f t="shared" si="56"/>
        <v>0</v>
      </c>
      <c r="AB301" s="47"/>
      <c r="AC301" s="66">
        <f>IF(OR(AND((AD300-$D$993-SUM($C$8:AD$8)+SUMIFS($C301:Z301,$C$11:Z$11,"Payment"))&lt;=0,SUMIFS($C301:AA301,$C$11:AA$11,"Balance")=0,AA301=0),AD$8&gt;=AD300),AD300,
IF(SUMIFS($C301:AA301,$C$11:AA$11,"Balance")=0, $D$993+SUM($B$8:AD$8)-SUMIFS($C301:Z301,$C$11:Z$11,"Payment"),
AD$8))</f>
        <v>0</v>
      </c>
      <c r="AD301" s="66">
        <f t="shared" si="57"/>
        <v>0</v>
      </c>
      <c r="AE301" s="47"/>
      <c r="AF301" s="66">
        <f>IF(OR(AND((AG300-$D$993-SUM($C$8:AG$8)+SUMIFS($C301:AC301,$C$11:AC$11,"Payment"))&lt;=0,SUMIFS($C301:AD301,$C$11:AD$11,"Balance")=0,AD301=0),AG$8&gt;=AG300),AG300,
IF(SUMIFS($C301:AD301,$C$11:AD$11,"Balance")=0, $D$993+SUM($B$8:AG$8)-SUMIFS($C301:AC301,$C$11:AC$11,"Payment"),
AG$8))</f>
        <v>0</v>
      </c>
      <c r="AG301" s="66">
        <f t="shared" si="58"/>
        <v>0</v>
      </c>
      <c r="AH301" s="47"/>
      <c r="AI301" s="66">
        <f>IF(OR(AND((AJ300-$D$993-SUM($C$8:AJ$8)+SUMIFS($C301:AF301,$C$11:AF$11,"Payment"))&lt;=0,SUMIFS($C301:AG301,$C$11:AG$11,"Balance")=0,AG301=0),AJ$8&gt;=AJ300),AJ300,
IF(SUMIFS($C301:AG301,$C$11:AG$11,"Balance")=0, $D$993+SUM($B$8:AJ$8)-SUMIFS($C301:AF301,$C$11:AF$11,"Payment"),
AJ$8))</f>
        <v>0</v>
      </c>
      <c r="AJ301" s="66">
        <f t="shared" si="59"/>
        <v>0</v>
      </c>
      <c r="AK301" s="67"/>
    </row>
    <row r="302" spans="1:37" s="49" customFormat="1" ht="15.6">
      <c r="A302" s="65">
        <v>291</v>
      </c>
      <c r="B302" s="66">
        <f>IF(OR(AND((C301-$D$993-SUM($C$8:C$8))&lt;=0),C$8&gt;=C301),C301, C$8+$D$993)</f>
        <v>0</v>
      </c>
      <c r="C302" s="66">
        <f t="shared" si="48"/>
        <v>0</v>
      </c>
      <c r="D302" s="67"/>
      <c r="E302" s="66">
        <f>IF(OR(AND((F301-$D$993-SUM($C$8:F$8)+SUMIFS(B302:$C302,B$11:$C$11,"Payment"))&lt;=0,SUMIFS($C302:C302,$C$11:C$11,"Balance")=0,C302=0),F$8&gt;=F301),F301,
IF(SUMIFS($C302:C302,$C$11:C$11,"Balance")=0, $D$993+SUM($B$8:F$8)-SUMIFS(B302:$C302,B$11:$C$11,"Payment"),
F$8))</f>
        <v>0</v>
      </c>
      <c r="F302" s="66">
        <f t="shared" si="49"/>
        <v>0</v>
      </c>
      <c r="G302" s="67"/>
      <c r="H302" s="66">
        <f>IF(OR(AND((I301-$D$993-SUM($C$8:I$8)+SUMIFS($C302:E302,$C$11:E$11,"Payment"))&lt;=0,SUMIFS($C302:F302,$C$11:F$11,"Balance")=0,F302=0),I$8&gt;=I301),I301,
IF(SUMIFS($C302:F302,$C$11:F$11,"Balance")=0, $D$993+SUM($B$8:I$8)-SUMIFS($C302:E302,$C$11:E$11,"Payment"),
I$8))</f>
        <v>0</v>
      </c>
      <c r="I302" s="66">
        <f t="shared" si="50"/>
        <v>0</v>
      </c>
      <c r="J302" s="47"/>
      <c r="K302" s="66">
        <f>IF(OR(AND((L301-$D$993-SUM($C$8:L$8)+SUMIFS($C302:H302,$C$11:H$11,"Payment"))&lt;=0,SUMIFS($C302:I302,$C$11:I$11,"Balance")=0,I302=0),L$8&gt;=L301),L301,
IF(SUMIFS($C302:I302,$C$11:I$11,"Balance")=0, $D$993+SUM($B$8:L$8)-SUMIFS($C302:H302,$C$11:H$11,"Payment"),
L$8))</f>
        <v>0</v>
      </c>
      <c r="L302" s="66">
        <f t="shared" si="51"/>
        <v>0</v>
      </c>
      <c r="M302" s="47"/>
      <c r="N302" s="66">
        <f>IF(OR(AND((O301-$D$993-SUM($C$8:O$8)+SUMIFS($C302:K302,$C$11:K$11,"Payment"))&lt;=0,SUMIFS($C302:L302,$C$11:L$11,"Balance")=0,L302=0),O$8&gt;=O301),O301,
IF(SUMIFS($C302:L302,$C$11:L$11,"Balance")=0, $D$993+SUM($B$8:O$8)-SUMIFS($C302:K302,$C$11:K$11,"Payment"),
O$8))</f>
        <v>0</v>
      </c>
      <c r="O302" s="66">
        <f t="shared" si="52"/>
        <v>0</v>
      </c>
      <c r="P302" s="47"/>
      <c r="Q302" s="66">
        <f>IF(OR(AND((R301-$D$993-SUM($C$8:R$8)+SUMIFS($C302:N302,$C$11:N$11,"Payment"))&lt;=0,SUMIFS($C302:O302,$C$11:O$11,"Balance")=0,O302=0),R$8&gt;=R301),R301,
IF(SUMIFS($C302:O302,$C$11:O$11,"Balance")=0, $D$993+SUM($B$8:R$8)-SUMIFS($C302:N302,$C$11:N$11,"Payment"),
R$8))</f>
        <v>0</v>
      </c>
      <c r="R302" s="66">
        <f t="shared" si="53"/>
        <v>0</v>
      </c>
      <c r="S302" s="47"/>
      <c r="T302" s="66">
        <f>IF(OR(AND((U301-$D$993-SUM($C$8:U$8)+SUMIFS($C302:Q302,$C$11:Q$11,"Payment"))&lt;=0,SUMIFS($C302:R302,$C$11:R$11,"Balance")=0,R302=0),U$8&gt;=U301),U301,
IF(SUMIFS($C302:R302,$C$11:R$11,"Balance")=0, $D$993+SUM($B$8:U$8)-SUMIFS($C302:Q302,$C$11:Q$11,"Payment"),
U$8))</f>
        <v>0</v>
      </c>
      <c r="U302" s="66">
        <f t="shared" si="54"/>
        <v>0</v>
      </c>
      <c r="V302" s="47"/>
      <c r="W302" s="66">
        <f>IF(OR(AND((X301-$D$993-SUM($C$8:X$8)+SUMIFS($C302:T302,$C$11:T$11,"Payment"))&lt;=0,SUMIFS($C302:U302,$C$11:U$11,"Balance")=0,U302=0),X$8&gt;=X301),X301,
IF(SUMIFS($C302:U302,$C$11:U$11,"Balance")=0, $D$993+SUM($B$8:X$8)-SUMIFS($C302:T302,$C$11:T$11,"Payment"),
X$8))</f>
        <v>0</v>
      </c>
      <c r="X302" s="66">
        <f t="shared" si="55"/>
        <v>0</v>
      </c>
      <c r="Y302" s="47"/>
      <c r="Z302" s="66">
        <f>IF(OR(AND((AA301-$D$993-SUM($C$8:AA$8)+SUMIFS($C302:W302,$C$11:W$11,"Payment"))&lt;=0,SUMIFS($C302:X302,$C$11:X$11,"Balance")=0,X302=0),AA$8&gt;=AA301),AA301,
IF(SUMIFS($C302:X302,$C$11:X$11,"Balance")=0, $D$993+SUM($B$8:AA$8)-SUMIFS($C302:W302,$C$11:W$11,"Payment"),
AA$8))</f>
        <v>0</v>
      </c>
      <c r="AA302" s="66">
        <f t="shared" si="56"/>
        <v>0</v>
      </c>
      <c r="AB302" s="47"/>
      <c r="AC302" s="66">
        <f>IF(OR(AND((AD301-$D$993-SUM($C$8:AD$8)+SUMIFS($C302:Z302,$C$11:Z$11,"Payment"))&lt;=0,SUMIFS($C302:AA302,$C$11:AA$11,"Balance")=0,AA302=0),AD$8&gt;=AD301),AD301,
IF(SUMIFS($C302:AA302,$C$11:AA$11,"Balance")=0, $D$993+SUM($B$8:AD$8)-SUMIFS($C302:Z302,$C$11:Z$11,"Payment"),
AD$8))</f>
        <v>0</v>
      </c>
      <c r="AD302" s="66">
        <f t="shared" si="57"/>
        <v>0</v>
      </c>
      <c r="AE302" s="47"/>
      <c r="AF302" s="66">
        <f>IF(OR(AND((AG301-$D$993-SUM($C$8:AG$8)+SUMIFS($C302:AC302,$C$11:AC$11,"Payment"))&lt;=0,SUMIFS($C302:AD302,$C$11:AD$11,"Balance")=0,AD302=0),AG$8&gt;=AG301),AG301,
IF(SUMIFS($C302:AD302,$C$11:AD$11,"Balance")=0, $D$993+SUM($B$8:AG$8)-SUMIFS($C302:AC302,$C$11:AC$11,"Payment"),
AG$8))</f>
        <v>0</v>
      </c>
      <c r="AG302" s="66">
        <f t="shared" si="58"/>
        <v>0</v>
      </c>
      <c r="AH302" s="47"/>
      <c r="AI302" s="66">
        <f>IF(OR(AND((AJ301-$D$993-SUM($C$8:AJ$8)+SUMIFS($C302:AF302,$C$11:AF$11,"Payment"))&lt;=0,SUMIFS($C302:AG302,$C$11:AG$11,"Balance")=0,AG302=0),AJ$8&gt;=AJ301),AJ301,
IF(SUMIFS($C302:AG302,$C$11:AG$11,"Balance")=0, $D$993+SUM($B$8:AJ$8)-SUMIFS($C302:AF302,$C$11:AF$11,"Payment"),
AJ$8))</f>
        <v>0</v>
      </c>
      <c r="AJ302" s="66">
        <f t="shared" si="59"/>
        <v>0</v>
      </c>
      <c r="AK302" s="67"/>
    </row>
    <row r="303" spans="1:37" s="49" customFormat="1" ht="15.6">
      <c r="A303" s="65">
        <v>292</v>
      </c>
      <c r="B303" s="66">
        <f>IF(OR(AND((C302-$D$993-SUM($C$8:C$8))&lt;=0),C$8&gt;=C302),C302, C$8+$D$993)</f>
        <v>0</v>
      </c>
      <c r="C303" s="66">
        <f t="shared" si="48"/>
        <v>0</v>
      </c>
      <c r="D303" s="67"/>
      <c r="E303" s="66">
        <f>IF(OR(AND((F302-$D$993-SUM($C$8:F$8)+SUMIFS(B303:$C303,B$11:$C$11,"Payment"))&lt;=0,SUMIFS($C303:C303,$C$11:C$11,"Balance")=0,C303=0),F$8&gt;=F302),F302,
IF(SUMIFS($C303:C303,$C$11:C$11,"Balance")=0, $D$993+SUM($B$8:F$8)-SUMIFS(B303:$C303,B$11:$C$11,"Payment"),
F$8))</f>
        <v>0</v>
      </c>
      <c r="F303" s="66">
        <f t="shared" si="49"/>
        <v>0</v>
      </c>
      <c r="G303" s="67"/>
      <c r="H303" s="66">
        <f>IF(OR(AND((I302-$D$993-SUM($C$8:I$8)+SUMIFS($C303:E303,$C$11:E$11,"Payment"))&lt;=0,SUMIFS($C303:F303,$C$11:F$11,"Balance")=0,F303=0),I$8&gt;=I302),I302,
IF(SUMIFS($C303:F303,$C$11:F$11,"Balance")=0, $D$993+SUM($B$8:I$8)-SUMIFS($C303:E303,$C$11:E$11,"Payment"),
I$8))</f>
        <v>0</v>
      </c>
      <c r="I303" s="66">
        <f t="shared" si="50"/>
        <v>0</v>
      </c>
      <c r="J303" s="47"/>
      <c r="K303" s="66">
        <f>IF(OR(AND((L302-$D$993-SUM($C$8:L$8)+SUMIFS($C303:H303,$C$11:H$11,"Payment"))&lt;=0,SUMIFS($C303:I303,$C$11:I$11,"Balance")=0,I303=0),L$8&gt;=L302),L302,
IF(SUMIFS($C303:I303,$C$11:I$11,"Balance")=0, $D$993+SUM($B$8:L$8)-SUMIFS($C303:H303,$C$11:H$11,"Payment"),
L$8))</f>
        <v>0</v>
      </c>
      <c r="L303" s="66">
        <f t="shared" si="51"/>
        <v>0</v>
      </c>
      <c r="M303" s="47"/>
      <c r="N303" s="66">
        <f>IF(OR(AND((O302-$D$993-SUM($C$8:O$8)+SUMIFS($C303:K303,$C$11:K$11,"Payment"))&lt;=0,SUMIFS($C303:L303,$C$11:L$11,"Balance")=0,L303=0),O$8&gt;=O302),O302,
IF(SUMIFS($C303:L303,$C$11:L$11,"Balance")=0, $D$993+SUM($B$8:O$8)-SUMIFS($C303:K303,$C$11:K$11,"Payment"),
O$8))</f>
        <v>0</v>
      </c>
      <c r="O303" s="66">
        <f t="shared" si="52"/>
        <v>0</v>
      </c>
      <c r="P303" s="47"/>
      <c r="Q303" s="66">
        <f>IF(OR(AND((R302-$D$993-SUM($C$8:R$8)+SUMIFS($C303:N303,$C$11:N$11,"Payment"))&lt;=0,SUMIFS($C303:O303,$C$11:O$11,"Balance")=0,O303=0),R$8&gt;=R302),R302,
IF(SUMIFS($C303:O303,$C$11:O$11,"Balance")=0, $D$993+SUM($B$8:R$8)-SUMIFS($C303:N303,$C$11:N$11,"Payment"),
R$8))</f>
        <v>0</v>
      </c>
      <c r="R303" s="66">
        <f t="shared" si="53"/>
        <v>0</v>
      </c>
      <c r="S303" s="47"/>
      <c r="T303" s="66">
        <f>IF(OR(AND((U302-$D$993-SUM($C$8:U$8)+SUMIFS($C303:Q303,$C$11:Q$11,"Payment"))&lt;=0,SUMIFS($C303:R303,$C$11:R$11,"Balance")=0,R303=0),U$8&gt;=U302),U302,
IF(SUMIFS($C303:R303,$C$11:R$11,"Balance")=0, $D$993+SUM($B$8:U$8)-SUMIFS($C303:Q303,$C$11:Q$11,"Payment"),
U$8))</f>
        <v>0</v>
      </c>
      <c r="U303" s="66">
        <f t="shared" si="54"/>
        <v>0</v>
      </c>
      <c r="V303" s="47"/>
      <c r="W303" s="66">
        <f>IF(OR(AND((X302-$D$993-SUM($C$8:X$8)+SUMIFS($C303:T303,$C$11:T$11,"Payment"))&lt;=0,SUMIFS($C303:U303,$C$11:U$11,"Balance")=0,U303=0),X$8&gt;=X302),X302,
IF(SUMIFS($C303:U303,$C$11:U$11,"Balance")=0, $D$993+SUM($B$8:X$8)-SUMIFS($C303:T303,$C$11:T$11,"Payment"),
X$8))</f>
        <v>0</v>
      </c>
      <c r="X303" s="66">
        <f t="shared" si="55"/>
        <v>0</v>
      </c>
      <c r="Y303" s="47"/>
      <c r="Z303" s="66">
        <f>IF(OR(AND((AA302-$D$993-SUM($C$8:AA$8)+SUMIFS($C303:W303,$C$11:W$11,"Payment"))&lt;=0,SUMIFS($C303:X303,$C$11:X$11,"Balance")=0,X303=0),AA$8&gt;=AA302),AA302,
IF(SUMIFS($C303:X303,$C$11:X$11,"Balance")=0, $D$993+SUM($B$8:AA$8)-SUMIFS($C303:W303,$C$11:W$11,"Payment"),
AA$8))</f>
        <v>0</v>
      </c>
      <c r="AA303" s="66">
        <f t="shared" si="56"/>
        <v>0</v>
      </c>
      <c r="AB303" s="47"/>
      <c r="AC303" s="66">
        <f>IF(OR(AND((AD302-$D$993-SUM($C$8:AD$8)+SUMIFS($C303:Z303,$C$11:Z$11,"Payment"))&lt;=0,SUMIFS($C303:AA303,$C$11:AA$11,"Balance")=0,AA303=0),AD$8&gt;=AD302),AD302,
IF(SUMIFS($C303:AA303,$C$11:AA$11,"Balance")=0, $D$993+SUM($B$8:AD$8)-SUMIFS($C303:Z303,$C$11:Z$11,"Payment"),
AD$8))</f>
        <v>0</v>
      </c>
      <c r="AD303" s="66">
        <f t="shared" si="57"/>
        <v>0</v>
      </c>
      <c r="AE303" s="47"/>
      <c r="AF303" s="66">
        <f>IF(OR(AND((AG302-$D$993-SUM($C$8:AG$8)+SUMIFS($C303:AC303,$C$11:AC$11,"Payment"))&lt;=0,SUMIFS($C303:AD303,$C$11:AD$11,"Balance")=0,AD303=0),AG$8&gt;=AG302),AG302,
IF(SUMIFS($C303:AD303,$C$11:AD$11,"Balance")=0, $D$993+SUM($B$8:AG$8)-SUMIFS($C303:AC303,$C$11:AC$11,"Payment"),
AG$8))</f>
        <v>0</v>
      </c>
      <c r="AG303" s="66">
        <f t="shared" si="58"/>
        <v>0</v>
      </c>
      <c r="AH303" s="47"/>
      <c r="AI303" s="66">
        <f>IF(OR(AND((AJ302-$D$993-SUM($C$8:AJ$8)+SUMIFS($C303:AF303,$C$11:AF$11,"Payment"))&lt;=0,SUMIFS($C303:AG303,$C$11:AG$11,"Balance")=0,AG303=0),AJ$8&gt;=AJ302),AJ302,
IF(SUMIFS($C303:AG303,$C$11:AG$11,"Balance")=0, $D$993+SUM($B$8:AJ$8)-SUMIFS($C303:AF303,$C$11:AF$11,"Payment"),
AJ$8))</f>
        <v>0</v>
      </c>
      <c r="AJ303" s="66">
        <f t="shared" si="59"/>
        <v>0</v>
      </c>
      <c r="AK303" s="67"/>
    </row>
    <row r="304" spans="1:37" s="49" customFormat="1" ht="15.6">
      <c r="A304" s="65">
        <v>293</v>
      </c>
      <c r="B304" s="66">
        <f>IF(OR(AND((C303-$D$993-SUM($C$8:C$8))&lt;=0),C$8&gt;=C303),C303, C$8+$D$993)</f>
        <v>0</v>
      </c>
      <c r="C304" s="66">
        <f t="shared" si="48"/>
        <v>0</v>
      </c>
      <c r="D304" s="67"/>
      <c r="E304" s="66">
        <f>IF(OR(AND((F303-$D$993-SUM($C$8:F$8)+SUMIFS(B304:$C304,B$11:$C$11,"Payment"))&lt;=0,SUMIFS($C304:C304,$C$11:C$11,"Balance")=0,C304=0),F$8&gt;=F303),F303,
IF(SUMIFS($C304:C304,$C$11:C$11,"Balance")=0, $D$993+SUM($B$8:F$8)-SUMIFS(B304:$C304,B$11:$C$11,"Payment"),
F$8))</f>
        <v>0</v>
      </c>
      <c r="F304" s="66">
        <f t="shared" si="49"/>
        <v>0</v>
      </c>
      <c r="G304" s="67"/>
      <c r="H304" s="66">
        <f>IF(OR(AND((I303-$D$993-SUM($C$8:I$8)+SUMIFS($C304:E304,$C$11:E$11,"Payment"))&lt;=0,SUMIFS($C304:F304,$C$11:F$11,"Balance")=0,F304=0),I$8&gt;=I303),I303,
IF(SUMIFS($C304:F304,$C$11:F$11,"Balance")=0, $D$993+SUM($B$8:I$8)-SUMIFS($C304:E304,$C$11:E$11,"Payment"),
I$8))</f>
        <v>0</v>
      </c>
      <c r="I304" s="66">
        <f t="shared" si="50"/>
        <v>0</v>
      </c>
      <c r="J304" s="47"/>
      <c r="K304" s="66">
        <f>IF(OR(AND((L303-$D$993-SUM($C$8:L$8)+SUMIFS($C304:H304,$C$11:H$11,"Payment"))&lt;=0,SUMIFS($C304:I304,$C$11:I$11,"Balance")=0,I304=0),L$8&gt;=L303),L303,
IF(SUMIFS($C304:I304,$C$11:I$11,"Balance")=0, $D$993+SUM($B$8:L$8)-SUMIFS($C304:H304,$C$11:H$11,"Payment"),
L$8))</f>
        <v>0</v>
      </c>
      <c r="L304" s="66">
        <f t="shared" si="51"/>
        <v>0</v>
      </c>
      <c r="M304" s="47"/>
      <c r="N304" s="66">
        <f>IF(OR(AND((O303-$D$993-SUM($C$8:O$8)+SUMIFS($C304:K304,$C$11:K$11,"Payment"))&lt;=0,SUMIFS($C304:L304,$C$11:L$11,"Balance")=0,L304=0),O$8&gt;=O303),O303,
IF(SUMIFS($C304:L304,$C$11:L$11,"Balance")=0, $D$993+SUM($B$8:O$8)-SUMIFS($C304:K304,$C$11:K$11,"Payment"),
O$8))</f>
        <v>0</v>
      </c>
      <c r="O304" s="66">
        <f t="shared" si="52"/>
        <v>0</v>
      </c>
      <c r="P304" s="47"/>
      <c r="Q304" s="66">
        <f>IF(OR(AND((R303-$D$993-SUM($C$8:R$8)+SUMIFS($C304:N304,$C$11:N$11,"Payment"))&lt;=0,SUMIFS($C304:O304,$C$11:O$11,"Balance")=0,O304=0),R$8&gt;=R303),R303,
IF(SUMIFS($C304:O304,$C$11:O$11,"Balance")=0, $D$993+SUM($B$8:R$8)-SUMIFS($C304:N304,$C$11:N$11,"Payment"),
R$8))</f>
        <v>0</v>
      </c>
      <c r="R304" s="66">
        <f t="shared" si="53"/>
        <v>0</v>
      </c>
      <c r="S304" s="47"/>
      <c r="T304" s="66">
        <f>IF(OR(AND((U303-$D$993-SUM($C$8:U$8)+SUMIFS($C304:Q304,$C$11:Q$11,"Payment"))&lt;=0,SUMIFS($C304:R304,$C$11:R$11,"Balance")=0,R304=0),U$8&gt;=U303),U303,
IF(SUMIFS($C304:R304,$C$11:R$11,"Balance")=0, $D$993+SUM($B$8:U$8)-SUMIFS($C304:Q304,$C$11:Q$11,"Payment"),
U$8))</f>
        <v>0</v>
      </c>
      <c r="U304" s="66">
        <f t="shared" si="54"/>
        <v>0</v>
      </c>
      <c r="V304" s="47"/>
      <c r="W304" s="66">
        <f>IF(OR(AND((X303-$D$993-SUM($C$8:X$8)+SUMIFS($C304:T304,$C$11:T$11,"Payment"))&lt;=0,SUMIFS($C304:U304,$C$11:U$11,"Balance")=0,U304=0),X$8&gt;=X303),X303,
IF(SUMIFS($C304:U304,$C$11:U$11,"Balance")=0, $D$993+SUM($B$8:X$8)-SUMIFS($C304:T304,$C$11:T$11,"Payment"),
X$8))</f>
        <v>0</v>
      </c>
      <c r="X304" s="66">
        <f t="shared" si="55"/>
        <v>0</v>
      </c>
      <c r="Y304" s="47"/>
      <c r="Z304" s="66">
        <f>IF(OR(AND((AA303-$D$993-SUM($C$8:AA$8)+SUMIFS($C304:W304,$C$11:W$11,"Payment"))&lt;=0,SUMIFS($C304:X304,$C$11:X$11,"Balance")=0,X304=0),AA$8&gt;=AA303),AA303,
IF(SUMIFS($C304:X304,$C$11:X$11,"Balance")=0, $D$993+SUM($B$8:AA$8)-SUMIFS($C304:W304,$C$11:W$11,"Payment"),
AA$8))</f>
        <v>0</v>
      </c>
      <c r="AA304" s="66">
        <f t="shared" si="56"/>
        <v>0</v>
      </c>
      <c r="AB304" s="47"/>
      <c r="AC304" s="66">
        <f>IF(OR(AND((AD303-$D$993-SUM($C$8:AD$8)+SUMIFS($C304:Z304,$C$11:Z$11,"Payment"))&lt;=0,SUMIFS($C304:AA304,$C$11:AA$11,"Balance")=0,AA304=0),AD$8&gt;=AD303),AD303,
IF(SUMIFS($C304:AA304,$C$11:AA$11,"Balance")=0, $D$993+SUM($B$8:AD$8)-SUMIFS($C304:Z304,$C$11:Z$11,"Payment"),
AD$8))</f>
        <v>0</v>
      </c>
      <c r="AD304" s="66">
        <f t="shared" si="57"/>
        <v>0</v>
      </c>
      <c r="AE304" s="47"/>
      <c r="AF304" s="66">
        <f>IF(OR(AND((AG303-$D$993-SUM($C$8:AG$8)+SUMIFS($C304:AC304,$C$11:AC$11,"Payment"))&lt;=0,SUMIFS($C304:AD304,$C$11:AD$11,"Balance")=0,AD304=0),AG$8&gt;=AG303),AG303,
IF(SUMIFS($C304:AD304,$C$11:AD$11,"Balance")=0, $D$993+SUM($B$8:AG$8)-SUMIFS($C304:AC304,$C$11:AC$11,"Payment"),
AG$8))</f>
        <v>0</v>
      </c>
      <c r="AG304" s="66">
        <f t="shared" si="58"/>
        <v>0</v>
      </c>
      <c r="AH304" s="47"/>
      <c r="AI304" s="66">
        <f>IF(OR(AND((AJ303-$D$993-SUM($C$8:AJ$8)+SUMIFS($C304:AF304,$C$11:AF$11,"Payment"))&lt;=0,SUMIFS($C304:AG304,$C$11:AG$11,"Balance")=0,AG304=0),AJ$8&gt;=AJ303),AJ303,
IF(SUMIFS($C304:AG304,$C$11:AG$11,"Balance")=0, $D$993+SUM($B$8:AJ$8)-SUMIFS($C304:AF304,$C$11:AF$11,"Payment"),
AJ$8))</f>
        <v>0</v>
      </c>
      <c r="AJ304" s="66">
        <f t="shared" si="59"/>
        <v>0</v>
      </c>
      <c r="AK304" s="67"/>
    </row>
    <row r="305" spans="1:37" s="49" customFormat="1" ht="15.6">
      <c r="A305" s="65">
        <v>294</v>
      </c>
      <c r="B305" s="66">
        <f>IF(OR(AND((C304-$D$993-SUM($C$8:C$8))&lt;=0),C$8&gt;=C304),C304, C$8+$D$993)</f>
        <v>0</v>
      </c>
      <c r="C305" s="66">
        <f t="shared" si="48"/>
        <v>0</v>
      </c>
      <c r="D305" s="67"/>
      <c r="E305" s="66">
        <f>IF(OR(AND((F304-$D$993-SUM($C$8:F$8)+SUMIFS(B305:$C305,B$11:$C$11,"Payment"))&lt;=0,SUMIFS($C305:C305,$C$11:C$11,"Balance")=0,C305=0),F$8&gt;=F304),F304,
IF(SUMIFS($C305:C305,$C$11:C$11,"Balance")=0, $D$993+SUM($B$8:F$8)-SUMIFS(B305:$C305,B$11:$C$11,"Payment"),
F$8))</f>
        <v>0</v>
      </c>
      <c r="F305" s="66">
        <f t="shared" si="49"/>
        <v>0</v>
      </c>
      <c r="G305" s="67"/>
      <c r="H305" s="66">
        <f>IF(OR(AND((I304-$D$993-SUM($C$8:I$8)+SUMIFS($C305:E305,$C$11:E$11,"Payment"))&lt;=0,SUMIFS($C305:F305,$C$11:F$11,"Balance")=0,F305=0),I$8&gt;=I304),I304,
IF(SUMIFS($C305:F305,$C$11:F$11,"Balance")=0, $D$993+SUM($B$8:I$8)-SUMIFS($C305:E305,$C$11:E$11,"Payment"),
I$8))</f>
        <v>0</v>
      </c>
      <c r="I305" s="66">
        <f t="shared" si="50"/>
        <v>0</v>
      </c>
      <c r="J305" s="47"/>
      <c r="K305" s="66">
        <f>IF(OR(AND((L304-$D$993-SUM($C$8:L$8)+SUMIFS($C305:H305,$C$11:H$11,"Payment"))&lt;=0,SUMIFS($C305:I305,$C$11:I$11,"Balance")=0,I305=0),L$8&gt;=L304),L304,
IF(SUMIFS($C305:I305,$C$11:I$11,"Balance")=0, $D$993+SUM($B$8:L$8)-SUMIFS($C305:H305,$C$11:H$11,"Payment"),
L$8))</f>
        <v>0</v>
      </c>
      <c r="L305" s="66">
        <f t="shared" si="51"/>
        <v>0</v>
      </c>
      <c r="M305" s="47"/>
      <c r="N305" s="66">
        <f>IF(OR(AND((O304-$D$993-SUM($C$8:O$8)+SUMIFS($C305:K305,$C$11:K$11,"Payment"))&lt;=0,SUMIFS($C305:L305,$C$11:L$11,"Balance")=0,L305=0),O$8&gt;=O304),O304,
IF(SUMIFS($C305:L305,$C$11:L$11,"Balance")=0, $D$993+SUM($B$8:O$8)-SUMIFS($C305:K305,$C$11:K$11,"Payment"),
O$8))</f>
        <v>0</v>
      </c>
      <c r="O305" s="66">
        <f t="shared" si="52"/>
        <v>0</v>
      </c>
      <c r="P305" s="47"/>
      <c r="Q305" s="66">
        <f>IF(OR(AND((R304-$D$993-SUM($C$8:R$8)+SUMIFS($C305:N305,$C$11:N$11,"Payment"))&lt;=0,SUMIFS($C305:O305,$C$11:O$11,"Balance")=0,O305=0),R$8&gt;=R304),R304,
IF(SUMIFS($C305:O305,$C$11:O$11,"Balance")=0, $D$993+SUM($B$8:R$8)-SUMIFS($C305:N305,$C$11:N$11,"Payment"),
R$8))</f>
        <v>0</v>
      </c>
      <c r="R305" s="66">
        <f t="shared" si="53"/>
        <v>0</v>
      </c>
      <c r="S305" s="47"/>
      <c r="T305" s="66">
        <f>IF(OR(AND((U304-$D$993-SUM($C$8:U$8)+SUMIFS($C305:Q305,$C$11:Q$11,"Payment"))&lt;=0,SUMIFS($C305:R305,$C$11:R$11,"Balance")=0,R305=0),U$8&gt;=U304),U304,
IF(SUMIFS($C305:R305,$C$11:R$11,"Balance")=0, $D$993+SUM($B$8:U$8)-SUMIFS($C305:Q305,$C$11:Q$11,"Payment"),
U$8))</f>
        <v>0</v>
      </c>
      <c r="U305" s="66">
        <f t="shared" si="54"/>
        <v>0</v>
      </c>
      <c r="V305" s="47"/>
      <c r="W305" s="66">
        <f>IF(OR(AND((X304-$D$993-SUM($C$8:X$8)+SUMIFS($C305:T305,$C$11:T$11,"Payment"))&lt;=0,SUMIFS($C305:U305,$C$11:U$11,"Balance")=0,U305=0),X$8&gt;=X304),X304,
IF(SUMIFS($C305:U305,$C$11:U$11,"Balance")=0, $D$993+SUM($B$8:X$8)-SUMIFS($C305:T305,$C$11:T$11,"Payment"),
X$8))</f>
        <v>0</v>
      </c>
      <c r="X305" s="66">
        <f t="shared" si="55"/>
        <v>0</v>
      </c>
      <c r="Y305" s="47"/>
      <c r="Z305" s="66">
        <f>IF(OR(AND((AA304-$D$993-SUM($C$8:AA$8)+SUMIFS($C305:W305,$C$11:W$11,"Payment"))&lt;=0,SUMIFS($C305:X305,$C$11:X$11,"Balance")=0,X305=0),AA$8&gt;=AA304),AA304,
IF(SUMIFS($C305:X305,$C$11:X$11,"Balance")=0, $D$993+SUM($B$8:AA$8)-SUMIFS($C305:W305,$C$11:W$11,"Payment"),
AA$8))</f>
        <v>0</v>
      </c>
      <c r="AA305" s="66">
        <f t="shared" si="56"/>
        <v>0</v>
      </c>
      <c r="AB305" s="47"/>
      <c r="AC305" s="66">
        <f>IF(OR(AND((AD304-$D$993-SUM($C$8:AD$8)+SUMIFS($C305:Z305,$C$11:Z$11,"Payment"))&lt;=0,SUMIFS($C305:AA305,$C$11:AA$11,"Balance")=0,AA305=0),AD$8&gt;=AD304),AD304,
IF(SUMIFS($C305:AA305,$C$11:AA$11,"Balance")=0, $D$993+SUM($B$8:AD$8)-SUMIFS($C305:Z305,$C$11:Z$11,"Payment"),
AD$8))</f>
        <v>0</v>
      </c>
      <c r="AD305" s="66">
        <f t="shared" si="57"/>
        <v>0</v>
      </c>
      <c r="AE305" s="47"/>
      <c r="AF305" s="66">
        <f>IF(OR(AND((AG304-$D$993-SUM($C$8:AG$8)+SUMIFS($C305:AC305,$C$11:AC$11,"Payment"))&lt;=0,SUMIFS($C305:AD305,$C$11:AD$11,"Balance")=0,AD305=0),AG$8&gt;=AG304),AG304,
IF(SUMIFS($C305:AD305,$C$11:AD$11,"Balance")=0, $D$993+SUM($B$8:AG$8)-SUMIFS($C305:AC305,$C$11:AC$11,"Payment"),
AG$8))</f>
        <v>0</v>
      </c>
      <c r="AG305" s="66">
        <f t="shared" si="58"/>
        <v>0</v>
      </c>
      <c r="AH305" s="47"/>
      <c r="AI305" s="66">
        <f>IF(OR(AND((AJ304-$D$993-SUM($C$8:AJ$8)+SUMIFS($C305:AF305,$C$11:AF$11,"Payment"))&lt;=0,SUMIFS($C305:AG305,$C$11:AG$11,"Balance")=0,AG305=0),AJ$8&gt;=AJ304),AJ304,
IF(SUMIFS($C305:AG305,$C$11:AG$11,"Balance")=0, $D$993+SUM($B$8:AJ$8)-SUMIFS($C305:AF305,$C$11:AF$11,"Payment"),
AJ$8))</f>
        <v>0</v>
      </c>
      <c r="AJ305" s="66">
        <f t="shared" si="59"/>
        <v>0</v>
      </c>
      <c r="AK305" s="67"/>
    </row>
    <row r="306" spans="1:37" s="49" customFormat="1" ht="15.6">
      <c r="A306" s="65">
        <v>295</v>
      </c>
      <c r="B306" s="66">
        <f>IF(OR(AND((C305-$D$993-SUM($C$8:C$8))&lt;=0),C$8&gt;=C305),C305, C$8+$D$993)</f>
        <v>0</v>
      </c>
      <c r="C306" s="66">
        <f t="shared" si="48"/>
        <v>0</v>
      </c>
      <c r="D306" s="67"/>
      <c r="E306" s="66">
        <f>IF(OR(AND((F305-$D$993-SUM($C$8:F$8)+SUMIFS(B306:$C306,B$11:$C$11,"Payment"))&lt;=0,SUMIFS($C306:C306,$C$11:C$11,"Balance")=0,C306=0),F$8&gt;=F305),F305,
IF(SUMIFS($C306:C306,$C$11:C$11,"Balance")=0, $D$993+SUM($B$8:F$8)-SUMIFS(B306:$C306,B$11:$C$11,"Payment"),
F$8))</f>
        <v>0</v>
      </c>
      <c r="F306" s="66">
        <f t="shared" si="49"/>
        <v>0</v>
      </c>
      <c r="G306" s="67"/>
      <c r="H306" s="66">
        <f>IF(OR(AND((I305-$D$993-SUM($C$8:I$8)+SUMIFS($C306:E306,$C$11:E$11,"Payment"))&lt;=0,SUMIFS($C306:F306,$C$11:F$11,"Balance")=0,F306=0),I$8&gt;=I305),I305,
IF(SUMIFS($C306:F306,$C$11:F$11,"Balance")=0, $D$993+SUM($B$8:I$8)-SUMIFS($C306:E306,$C$11:E$11,"Payment"),
I$8))</f>
        <v>0</v>
      </c>
      <c r="I306" s="66">
        <f t="shared" si="50"/>
        <v>0</v>
      </c>
      <c r="J306" s="47"/>
      <c r="K306" s="66">
        <f>IF(OR(AND((L305-$D$993-SUM($C$8:L$8)+SUMIFS($C306:H306,$C$11:H$11,"Payment"))&lt;=0,SUMIFS($C306:I306,$C$11:I$11,"Balance")=0,I306=0),L$8&gt;=L305),L305,
IF(SUMIFS($C306:I306,$C$11:I$11,"Balance")=0, $D$993+SUM($B$8:L$8)-SUMIFS($C306:H306,$C$11:H$11,"Payment"),
L$8))</f>
        <v>0</v>
      </c>
      <c r="L306" s="66">
        <f t="shared" si="51"/>
        <v>0</v>
      </c>
      <c r="M306" s="47"/>
      <c r="N306" s="66">
        <f>IF(OR(AND((O305-$D$993-SUM($C$8:O$8)+SUMIFS($C306:K306,$C$11:K$11,"Payment"))&lt;=0,SUMIFS($C306:L306,$C$11:L$11,"Balance")=0,L306=0),O$8&gt;=O305),O305,
IF(SUMIFS($C306:L306,$C$11:L$11,"Balance")=0, $D$993+SUM($B$8:O$8)-SUMIFS($C306:K306,$C$11:K$11,"Payment"),
O$8))</f>
        <v>0</v>
      </c>
      <c r="O306" s="66">
        <f t="shared" si="52"/>
        <v>0</v>
      </c>
      <c r="P306" s="47"/>
      <c r="Q306" s="66">
        <f>IF(OR(AND((R305-$D$993-SUM($C$8:R$8)+SUMIFS($C306:N306,$C$11:N$11,"Payment"))&lt;=0,SUMIFS($C306:O306,$C$11:O$11,"Balance")=0,O306=0),R$8&gt;=R305),R305,
IF(SUMIFS($C306:O306,$C$11:O$11,"Balance")=0, $D$993+SUM($B$8:R$8)-SUMIFS($C306:N306,$C$11:N$11,"Payment"),
R$8))</f>
        <v>0</v>
      </c>
      <c r="R306" s="66">
        <f t="shared" si="53"/>
        <v>0</v>
      </c>
      <c r="S306" s="47"/>
      <c r="T306" s="66">
        <f>IF(OR(AND((U305-$D$993-SUM($C$8:U$8)+SUMIFS($C306:Q306,$C$11:Q$11,"Payment"))&lt;=0,SUMIFS($C306:R306,$C$11:R$11,"Balance")=0,R306=0),U$8&gt;=U305),U305,
IF(SUMIFS($C306:R306,$C$11:R$11,"Balance")=0, $D$993+SUM($B$8:U$8)-SUMIFS($C306:Q306,$C$11:Q$11,"Payment"),
U$8))</f>
        <v>0</v>
      </c>
      <c r="U306" s="66">
        <f t="shared" si="54"/>
        <v>0</v>
      </c>
      <c r="V306" s="47"/>
      <c r="W306" s="66">
        <f>IF(OR(AND((X305-$D$993-SUM($C$8:X$8)+SUMIFS($C306:T306,$C$11:T$11,"Payment"))&lt;=0,SUMIFS($C306:U306,$C$11:U$11,"Balance")=0,U306=0),X$8&gt;=X305),X305,
IF(SUMIFS($C306:U306,$C$11:U$11,"Balance")=0, $D$993+SUM($B$8:X$8)-SUMIFS($C306:T306,$C$11:T$11,"Payment"),
X$8))</f>
        <v>0</v>
      </c>
      <c r="X306" s="66">
        <f t="shared" si="55"/>
        <v>0</v>
      </c>
      <c r="Y306" s="47"/>
      <c r="Z306" s="66">
        <f>IF(OR(AND((AA305-$D$993-SUM($C$8:AA$8)+SUMIFS($C306:W306,$C$11:W$11,"Payment"))&lt;=0,SUMIFS($C306:X306,$C$11:X$11,"Balance")=0,X306=0),AA$8&gt;=AA305),AA305,
IF(SUMIFS($C306:X306,$C$11:X$11,"Balance")=0, $D$993+SUM($B$8:AA$8)-SUMIFS($C306:W306,$C$11:W$11,"Payment"),
AA$8))</f>
        <v>0</v>
      </c>
      <c r="AA306" s="66">
        <f t="shared" si="56"/>
        <v>0</v>
      </c>
      <c r="AB306" s="47"/>
      <c r="AC306" s="66">
        <f>IF(OR(AND((AD305-$D$993-SUM($C$8:AD$8)+SUMIFS($C306:Z306,$C$11:Z$11,"Payment"))&lt;=0,SUMIFS($C306:AA306,$C$11:AA$11,"Balance")=0,AA306=0),AD$8&gt;=AD305),AD305,
IF(SUMIFS($C306:AA306,$C$11:AA$11,"Balance")=0, $D$993+SUM($B$8:AD$8)-SUMIFS($C306:Z306,$C$11:Z$11,"Payment"),
AD$8))</f>
        <v>0</v>
      </c>
      <c r="AD306" s="66">
        <f t="shared" si="57"/>
        <v>0</v>
      </c>
      <c r="AE306" s="47"/>
      <c r="AF306" s="66">
        <f>IF(OR(AND((AG305-$D$993-SUM($C$8:AG$8)+SUMIFS($C306:AC306,$C$11:AC$11,"Payment"))&lt;=0,SUMIFS($C306:AD306,$C$11:AD$11,"Balance")=0,AD306=0),AG$8&gt;=AG305),AG305,
IF(SUMIFS($C306:AD306,$C$11:AD$11,"Balance")=0, $D$993+SUM($B$8:AG$8)-SUMIFS($C306:AC306,$C$11:AC$11,"Payment"),
AG$8))</f>
        <v>0</v>
      </c>
      <c r="AG306" s="66">
        <f t="shared" si="58"/>
        <v>0</v>
      </c>
      <c r="AH306" s="47"/>
      <c r="AI306" s="66">
        <f>IF(OR(AND((AJ305-$D$993-SUM($C$8:AJ$8)+SUMIFS($C306:AF306,$C$11:AF$11,"Payment"))&lt;=0,SUMIFS($C306:AG306,$C$11:AG$11,"Balance")=0,AG306=0),AJ$8&gt;=AJ305),AJ305,
IF(SUMIFS($C306:AG306,$C$11:AG$11,"Balance")=0, $D$993+SUM($B$8:AJ$8)-SUMIFS($C306:AF306,$C$11:AF$11,"Payment"),
AJ$8))</f>
        <v>0</v>
      </c>
      <c r="AJ306" s="66">
        <f t="shared" si="59"/>
        <v>0</v>
      </c>
      <c r="AK306" s="67"/>
    </row>
    <row r="307" spans="1:37" s="49" customFormat="1" ht="15.6">
      <c r="A307" s="65">
        <v>296</v>
      </c>
      <c r="B307" s="66">
        <f>IF(OR(AND((C306-$D$993-SUM($C$8:C$8))&lt;=0),C$8&gt;=C306),C306, C$8+$D$993)</f>
        <v>0</v>
      </c>
      <c r="C307" s="66">
        <f t="shared" si="48"/>
        <v>0</v>
      </c>
      <c r="D307" s="67"/>
      <c r="E307" s="66">
        <f>IF(OR(AND((F306-$D$993-SUM($C$8:F$8)+SUMIFS(B307:$C307,B$11:$C$11,"Payment"))&lt;=0,SUMIFS($C307:C307,$C$11:C$11,"Balance")=0,C307=0),F$8&gt;=F306),F306,
IF(SUMIFS($C307:C307,$C$11:C$11,"Balance")=0, $D$993+SUM($B$8:F$8)-SUMIFS(B307:$C307,B$11:$C$11,"Payment"),
F$8))</f>
        <v>0</v>
      </c>
      <c r="F307" s="66">
        <f t="shared" si="49"/>
        <v>0</v>
      </c>
      <c r="G307" s="67"/>
      <c r="H307" s="66">
        <f>IF(OR(AND((I306-$D$993-SUM($C$8:I$8)+SUMIFS($C307:E307,$C$11:E$11,"Payment"))&lt;=0,SUMIFS($C307:F307,$C$11:F$11,"Balance")=0,F307=0),I$8&gt;=I306),I306,
IF(SUMIFS($C307:F307,$C$11:F$11,"Balance")=0, $D$993+SUM($B$8:I$8)-SUMIFS($C307:E307,$C$11:E$11,"Payment"),
I$8))</f>
        <v>0</v>
      </c>
      <c r="I307" s="66">
        <f t="shared" si="50"/>
        <v>0</v>
      </c>
      <c r="J307" s="47"/>
      <c r="K307" s="66">
        <f>IF(OR(AND((L306-$D$993-SUM($C$8:L$8)+SUMIFS($C307:H307,$C$11:H$11,"Payment"))&lt;=0,SUMIFS($C307:I307,$C$11:I$11,"Balance")=0,I307=0),L$8&gt;=L306),L306,
IF(SUMIFS($C307:I307,$C$11:I$11,"Balance")=0, $D$993+SUM($B$8:L$8)-SUMIFS($C307:H307,$C$11:H$11,"Payment"),
L$8))</f>
        <v>0</v>
      </c>
      <c r="L307" s="66">
        <f t="shared" si="51"/>
        <v>0</v>
      </c>
      <c r="M307" s="47"/>
      <c r="N307" s="66">
        <f>IF(OR(AND((O306-$D$993-SUM($C$8:O$8)+SUMIFS($C307:K307,$C$11:K$11,"Payment"))&lt;=0,SUMIFS($C307:L307,$C$11:L$11,"Balance")=0,L307=0),O$8&gt;=O306),O306,
IF(SUMIFS($C307:L307,$C$11:L$11,"Balance")=0, $D$993+SUM($B$8:O$8)-SUMIFS($C307:K307,$C$11:K$11,"Payment"),
O$8))</f>
        <v>0</v>
      </c>
      <c r="O307" s="66">
        <f t="shared" si="52"/>
        <v>0</v>
      </c>
      <c r="P307" s="47"/>
      <c r="Q307" s="66">
        <f>IF(OR(AND((R306-$D$993-SUM($C$8:R$8)+SUMIFS($C307:N307,$C$11:N$11,"Payment"))&lt;=0,SUMIFS($C307:O307,$C$11:O$11,"Balance")=0,O307=0),R$8&gt;=R306),R306,
IF(SUMIFS($C307:O307,$C$11:O$11,"Balance")=0, $D$993+SUM($B$8:R$8)-SUMIFS($C307:N307,$C$11:N$11,"Payment"),
R$8))</f>
        <v>0</v>
      </c>
      <c r="R307" s="66">
        <f t="shared" si="53"/>
        <v>0</v>
      </c>
      <c r="S307" s="47"/>
      <c r="T307" s="66">
        <f>IF(OR(AND((U306-$D$993-SUM($C$8:U$8)+SUMIFS($C307:Q307,$C$11:Q$11,"Payment"))&lt;=0,SUMIFS($C307:R307,$C$11:R$11,"Balance")=0,R307=0),U$8&gt;=U306),U306,
IF(SUMIFS($C307:R307,$C$11:R$11,"Balance")=0, $D$993+SUM($B$8:U$8)-SUMIFS($C307:Q307,$C$11:Q$11,"Payment"),
U$8))</f>
        <v>0</v>
      </c>
      <c r="U307" s="66">
        <f t="shared" si="54"/>
        <v>0</v>
      </c>
      <c r="V307" s="47"/>
      <c r="W307" s="66">
        <f>IF(OR(AND((X306-$D$993-SUM($C$8:X$8)+SUMIFS($C307:T307,$C$11:T$11,"Payment"))&lt;=0,SUMIFS($C307:U307,$C$11:U$11,"Balance")=0,U307=0),X$8&gt;=X306),X306,
IF(SUMIFS($C307:U307,$C$11:U$11,"Balance")=0, $D$993+SUM($B$8:X$8)-SUMIFS($C307:T307,$C$11:T$11,"Payment"),
X$8))</f>
        <v>0</v>
      </c>
      <c r="X307" s="66">
        <f t="shared" si="55"/>
        <v>0</v>
      </c>
      <c r="Y307" s="47"/>
      <c r="Z307" s="66">
        <f>IF(OR(AND((AA306-$D$993-SUM($C$8:AA$8)+SUMIFS($C307:W307,$C$11:W$11,"Payment"))&lt;=0,SUMIFS($C307:X307,$C$11:X$11,"Balance")=0,X307=0),AA$8&gt;=AA306),AA306,
IF(SUMIFS($C307:X307,$C$11:X$11,"Balance")=0, $D$993+SUM($B$8:AA$8)-SUMIFS($C307:W307,$C$11:W$11,"Payment"),
AA$8))</f>
        <v>0</v>
      </c>
      <c r="AA307" s="66">
        <f t="shared" si="56"/>
        <v>0</v>
      </c>
      <c r="AB307" s="47"/>
      <c r="AC307" s="66">
        <f>IF(OR(AND((AD306-$D$993-SUM($C$8:AD$8)+SUMIFS($C307:Z307,$C$11:Z$11,"Payment"))&lt;=0,SUMIFS($C307:AA307,$C$11:AA$11,"Balance")=0,AA307=0),AD$8&gt;=AD306),AD306,
IF(SUMIFS($C307:AA307,$C$11:AA$11,"Balance")=0, $D$993+SUM($B$8:AD$8)-SUMIFS($C307:Z307,$C$11:Z$11,"Payment"),
AD$8))</f>
        <v>0</v>
      </c>
      <c r="AD307" s="66">
        <f t="shared" si="57"/>
        <v>0</v>
      </c>
      <c r="AE307" s="47"/>
      <c r="AF307" s="66">
        <f>IF(OR(AND((AG306-$D$993-SUM($C$8:AG$8)+SUMIFS($C307:AC307,$C$11:AC$11,"Payment"))&lt;=0,SUMIFS($C307:AD307,$C$11:AD$11,"Balance")=0,AD307=0),AG$8&gt;=AG306),AG306,
IF(SUMIFS($C307:AD307,$C$11:AD$11,"Balance")=0, $D$993+SUM($B$8:AG$8)-SUMIFS($C307:AC307,$C$11:AC$11,"Payment"),
AG$8))</f>
        <v>0</v>
      </c>
      <c r="AG307" s="66">
        <f t="shared" si="58"/>
        <v>0</v>
      </c>
      <c r="AH307" s="47"/>
      <c r="AI307" s="66">
        <f>IF(OR(AND((AJ306-$D$993-SUM($C$8:AJ$8)+SUMIFS($C307:AF307,$C$11:AF$11,"Payment"))&lt;=0,SUMIFS($C307:AG307,$C$11:AG$11,"Balance")=0,AG307=0),AJ$8&gt;=AJ306),AJ306,
IF(SUMIFS($C307:AG307,$C$11:AG$11,"Balance")=0, $D$993+SUM($B$8:AJ$8)-SUMIFS($C307:AF307,$C$11:AF$11,"Payment"),
AJ$8))</f>
        <v>0</v>
      </c>
      <c r="AJ307" s="66">
        <f t="shared" si="59"/>
        <v>0</v>
      </c>
      <c r="AK307" s="67"/>
    </row>
    <row r="308" spans="1:37" s="49" customFormat="1" ht="15.6">
      <c r="A308" s="65">
        <v>297</v>
      </c>
      <c r="B308" s="66">
        <f>IF(OR(AND((C307-$D$993-SUM($C$8:C$8))&lt;=0),C$8&gt;=C307),C307, C$8+$D$993)</f>
        <v>0</v>
      </c>
      <c r="C308" s="66">
        <f t="shared" si="48"/>
        <v>0</v>
      </c>
      <c r="D308" s="67"/>
      <c r="E308" s="66">
        <f>IF(OR(AND((F307-$D$993-SUM($C$8:F$8)+SUMIFS(B308:$C308,B$11:$C$11,"Payment"))&lt;=0,SUMIFS($C308:C308,$C$11:C$11,"Balance")=0,C308=0),F$8&gt;=F307),F307,
IF(SUMIFS($C308:C308,$C$11:C$11,"Balance")=0, $D$993+SUM($B$8:F$8)-SUMIFS(B308:$C308,B$11:$C$11,"Payment"),
F$8))</f>
        <v>0</v>
      </c>
      <c r="F308" s="66">
        <f t="shared" si="49"/>
        <v>0</v>
      </c>
      <c r="G308" s="67"/>
      <c r="H308" s="66">
        <f>IF(OR(AND((I307-$D$993-SUM($C$8:I$8)+SUMIFS($C308:E308,$C$11:E$11,"Payment"))&lt;=0,SUMIFS($C308:F308,$C$11:F$11,"Balance")=0,F308=0),I$8&gt;=I307),I307,
IF(SUMIFS($C308:F308,$C$11:F$11,"Balance")=0, $D$993+SUM($B$8:I$8)-SUMIFS($C308:E308,$C$11:E$11,"Payment"),
I$8))</f>
        <v>0</v>
      </c>
      <c r="I308" s="66">
        <f t="shared" si="50"/>
        <v>0</v>
      </c>
      <c r="J308" s="47"/>
      <c r="K308" s="66">
        <f>IF(OR(AND((L307-$D$993-SUM($C$8:L$8)+SUMIFS($C308:H308,$C$11:H$11,"Payment"))&lt;=0,SUMIFS($C308:I308,$C$11:I$11,"Balance")=0,I308=0),L$8&gt;=L307),L307,
IF(SUMIFS($C308:I308,$C$11:I$11,"Balance")=0, $D$993+SUM($B$8:L$8)-SUMIFS($C308:H308,$C$11:H$11,"Payment"),
L$8))</f>
        <v>0</v>
      </c>
      <c r="L308" s="66">
        <f t="shared" si="51"/>
        <v>0</v>
      </c>
      <c r="M308" s="47"/>
      <c r="N308" s="66">
        <f>IF(OR(AND((O307-$D$993-SUM($C$8:O$8)+SUMIFS($C308:K308,$C$11:K$11,"Payment"))&lt;=0,SUMIFS($C308:L308,$C$11:L$11,"Balance")=0,L308=0),O$8&gt;=O307),O307,
IF(SUMIFS($C308:L308,$C$11:L$11,"Balance")=0, $D$993+SUM($B$8:O$8)-SUMIFS($C308:K308,$C$11:K$11,"Payment"),
O$8))</f>
        <v>0</v>
      </c>
      <c r="O308" s="66">
        <f t="shared" si="52"/>
        <v>0</v>
      </c>
      <c r="P308" s="47"/>
      <c r="Q308" s="66">
        <f>IF(OR(AND((R307-$D$993-SUM($C$8:R$8)+SUMIFS($C308:N308,$C$11:N$11,"Payment"))&lt;=0,SUMIFS($C308:O308,$C$11:O$11,"Balance")=0,O308=0),R$8&gt;=R307),R307,
IF(SUMIFS($C308:O308,$C$11:O$11,"Balance")=0, $D$993+SUM($B$8:R$8)-SUMIFS($C308:N308,$C$11:N$11,"Payment"),
R$8))</f>
        <v>0</v>
      </c>
      <c r="R308" s="66">
        <f t="shared" si="53"/>
        <v>0</v>
      </c>
      <c r="S308" s="47"/>
      <c r="T308" s="66">
        <f>IF(OR(AND((U307-$D$993-SUM($C$8:U$8)+SUMIFS($C308:Q308,$C$11:Q$11,"Payment"))&lt;=0,SUMIFS($C308:R308,$C$11:R$11,"Balance")=0,R308=0),U$8&gt;=U307),U307,
IF(SUMIFS($C308:R308,$C$11:R$11,"Balance")=0, $D$993+SUM($B$8:U$8)-SUMIFS($C308:Q308,$C$11:Q$11,"Payment"),
U$8))</f>
        <v>0</v>
      </c>
      <c r="U308" s="66">
        <f t="shared" si="54"/>
        <v>0</v>
      </c>
      <c r="V308" s="47"/>
      <c r="W308" s="66">
        <f>IF(OR(AND((X307-$D$993-SUM($C$8:X$8)+SUMIFS($C308:T308,$C$11:T$11,"Payment"))&lt;=0,SUMIFS($C308:U308,$C$11:U$11,"Balance")=0,U308=0),X$8&gt;=X307),X307,
IF(SUMIFS($C308:U308,$C$11:U$11,"Balance")=0, $D$993+SUM($B$8:X$8)-SUMIFS($C308:T308,$C$11:T$11,"Payment"),
X$8))</f>
        <v>0</v>
      </c>
      <c r="X308" s="66">
        <f t="shared" si="55"/>
        <v>0</v>
      </c>
      <c r="Y308" s="47"/>
      <c r="Z308" s="66">
        <f>IF(OR(AND((AA307-$D$993-SUM($C$8:AA$8)+SUMIFS($C308:W308,$C$11:W$11,"Payment"))&lt;=0,SUMIFS($C308:X308,$C$11:X$11,"Balance")=0,X308=0),AA$8&gt;=AA307),AA307,
IF(SUMIFS($C308:X308,$C$11:X$11,"Balance")=0, $D$993+SUM($B$8:AA$8)-SUMIFS($C308:W308,$C$11:W$11,"Payment"),
AA$8))</f>
        <v>0</v>
      </c>
      <c r="AA308" s="66">
        <f t="shared" si="56"/>
        <v>0</v>
      </c>
      <c r="AB308" s="47"/>
      <c r="AC308" s="66">
        <f>IF(OR(AND((AD307-$D$993-SUM($C$8:AD$8)+SUMIFS($C308:Z308,$C$11:Z$11,"Payment"))&lt;=0,SUMIFS($C308:AA308,$C$11:AA$11,"Balance")=0,AA308=0),AD$8&gt;=AD307),AD307,
IF(SUMIFS($C308:AA308,$C$11:AA$11,"Balance")=0, $D$993+SUM($B$8:AD$8)-SUMIFS($C308:Z308,$C$11:Z$11,"Payment"),
AD$8))</f>
        <v>0</v>
      </c>
      <c r="AD308" s="66">
        <f t="shared" si="57"/>
        <v>0</v>
      </c>
      <c r="AE308" s="47"/>
      <c r="AF308" s="66">
        <f>IF(OR(AND((AG307-$D$993-SUM($C$8:AG$8)+SUMIFS($C308:AC308,$C$11:AC$11,"Payment"))&lt;=0,SUMIFS($C308:AD308,$C$11:AD$11,"Balance")=0,AD308=0),AG$8&gt;=AG307),AG307,
IF(SUMIFS($C308:AD308,$C$11:AD$11,"Balance")=0, $D$993+SUM($B$8:AG$8)-SUMIFS($C308:AC308,$C$11:AC$11,"Payment"),
AG$8))</f>
        <v>0</v>
      </c>
      <c r="AG308" s="66">
        <f t="shared" si="58"/>
        <v>0</v>
      </c>
      <c r="AH308" s="47"/>
      <c r="AI308" s="66">
        <f>IF(OR(AND((AJ307-$D$993-SUM($C$8:AJ$8)+SUMIFS($C308:AF308,$C$11:AF$11,"Payment"))&lt;=0,SUMIFS($C308:AG308,$C$11:AG$11,"Balance")=0,AG308=0),AJ$8&gt;=AJ307),AJ307,
IF(SUMIFS($C308:AG308,$C$11:AG$11,"Balance")=0, $D$993+SUM($B$8:AJ$8)-SUMIFS($C308:AF308,$C$11:AF$11,"Payment"),
AJ$8))</f>
        <v>0</v>
      </c>
      <c r="AJ308" s="66">
        <f t="shared" si="59"/>
        <v>0</v>
      </c>
      <c r="AK308" s="67"/>
    </row>
    <row r="309" spans="1:37" s="49" customFormat="1" ht="15.6">
      <c r="A309" s="65">
        <v>298</v>
      </c>
      <c r="B309" s="66">
        <f>IF(OR(AND((C308-$D$993-SUM($C$8:C$8))&lt;=0),C$8&gt;=C308),C308, C$8+$D$993)</f>
        <v>0</v>
      </c>
      <c r="C309" s="66">
        <f t="shared" si="48"/>
        <v>0</v>
      </c>
      <c r="D309" s="67"/>
      <c r="E309" s="66">
        <f>IF(OR(AND((F308-$D$993-SUM($C$8:F$8)+SUMIFS(B309:$C309,B$11:$C$11,"Payment"))&lt;=0,SUMIFS($C309:C309,$C$11:C$11,"Balance")=0,C309=0),F$8&gt;=F308),F308,
IF(SUMIFS($C309:C309,$C$11:C$11,"Balance")=0, $D$993+SUM($B$8:F$8)-SUMIFS(B309:$C309,B$11:$C$11,"Payment"),
F$8))</f>
        <v>0</v>
      </c>
      <c r="F309" s="66">
        <f t="shared" si="49"/>
        <v>0</v>
      </c>
      <c r="G309" s="67"/>
      <c r="H309" s="66">
        <f>IF(OR(AND((I308-$D$993-SUM($C$8:I$8)+SUMIFS($C309:E309,$C$11:E$11,"Payment"))&lt;=0,SUMIFS($C309:F309,$C$11:F$11,"Balance")=0,F309=0),I$8&gt;=I308),I308,
IF(SUMIFS($C309:F309,$C$11:F$11,"Balance")=0, $D$993+SUM($B$8:I$8)-SUMIFS($C309:E309,$C$11:E$11,"Payment"),
I$8))</f>
        <v>0</v>
      </c>
      <c r="I309" s="66">
        <f t="shared" si="50"/>
        <v>0</v>
      </c>
      <c r="J309" s="47"/>
      <c r="K309" s="66">
        <f>IF(OR(AND((L308-$D$993-SUM($C$8:L$8)+SUMIFS($C309:H309,$C$11:H$11,"Payment"))&lt;=0,SUMIFS($C309:I309,$C$11:I$11,"Balance")=0,I309=0),L$8&gt;=L308),L308,
IF(SUMIFS($C309:I309,$C$11:I$11,"Balance")=0, $D$993+SUM($B$8:L$8)-SUMIFS($C309:H309,$C$11:H$11,"Payment"),
L$8))</f>
        <v>0</v>
      </c>
      <c r="L309" s="66">
        <f t="shared" si="51"/>
        <v>0</v>
      </c>
      <c r="M309" s="47"/>
      <c r="N309" s="66">
        <f>IF(OR(AND((O308-$D$993-SUM($C$8:O$8)+SUMIFS($C309:K309,$C$11:K$11,"Payment"))&lt;=0,SUMIFS($C309:L309,$C$11:L$11,"Balance")=0,L309=0),O$8&gt;=O308),O308,
IF(SUMIFS($C309:L309,$C$11:L$11,"Balance")=0, $D$993+SUM($B$8:O$8)-SUMIFS($C309:K309,$C$11:K$11,"Payment"),
O$8))</f>
        <v>0</v>
      </c>
      <c r="O309" s="66">
        <f t="shared" si="52"/>
        <v>0</v>
      </c>
      <c r="P309" s="47"/>
      <c r="Q309" s="66">
        <f>IF(OR(AND((R308-$D$993-SUM($C$8:R$8)+SUMIFS($C309:N309,$C$11:N$11,"Payment"))&lt;=0,SUMIFS($C309:O309,$C$11:O$11,"Balance")=0,O309=0),R$8&gt;=R308),R308,
IF(SUMIFS($C309:O309,$C$11:O$11,"Balance")=0, $D$993+SUM($B$8:R$8)-SUMIFS($C309:N309,$C$11:N$11,"Payment"),
R$8))</f>
        <v>0</v>
      </c>
      <c r="R309" s="66">
        <f t="shared" si="53"/>
        <v>0</v>
      </c>
      <c r="S309" s="47"/>
      <c r="T309" s="66">
        <f>IF(OR(AND((U308-$D$993-SUM($C$8:U$8)+SUMIFS($C309:Q309,$C$11:Q$11,"Payment"))&lt;=0,SUMIFS($C309:R309,$C$11:R$11,"Balance")=0,R309=0),U$8&gt;=U308),U308,
IF(SUMIFS($C309:R309,$C$11:R$11,"Balance")=0, $D$993+SUM($B$8:U$8)-SUMIFS($C309:Q309,$C$11:Q$11,"Payment"),
U$8))</f>
        <v>0</v>
      </c>
      <c r="U309" s="66">
        <f t="shared" si="54"/>
        <v>0</v>
      </c>
      <c r="V309" s="47"/>
      <c r="W309" s="66">
        <f>IF(OR(AND((X308-$D$993-SUM($C$8:X$8)+SUMIFS($C309:T309,$C$11:T$11,"Payment"))&lt;=0,SUMIFS($C309:U309,$C$11:U$11,"Balance")=0,U309=0),X$8&gt;=X308),X308,
IF(SUMIFS($C309:U309,$C$11:U$11,"Balance")=0, $D$993+SUM($B$8:X$8)-SUMIFS($C309:T309,$C$11:T$11,"Payment"),
X$8))</f>
        <v>0</v>
      </c>
      <c r="X309" s="66">
        <f t="shared" si="55"/>
        <v>0</v>
      </c>
      <c r="Y309" s="47"/>
      <c r="Z309" s="66">
        <f>IF(OR(AND((AA308-$D$993-SUM($C$8:AA$8)+SUMIFS($C309:W309,$C$11:W$11,"Payment"))&lt;=0,SUMIFS($C309:X309,$C$11:X$11,"Balance")=0,X309=0),AA$8&gt;=AA308),AA308,
IF(SUMIFS($C309:X309,$C$11:X$11,"Balance")=0, $D$993+SUM($B$8:AA$8)-SUMIFS($C309:W309,$C$11:W$11,"Payment"),
AA$8))</f>
        <v>0</v>
      </c>
      <c r="AA309" s="66">
        <f t="shared" si="56"/>
        <v>0</v>
      </c>
      <c r="AB309" s="47"/>
      <c r="AC309" s="66">
        <f>IF(OR(AND((AD308-$D$993-SUM($C$8:AD$8)+SUMIFS($C309:Z309,$C$11:Z$11,"Payment"))&lt;=0,SUMIFS($C309:AA309,$C$11:AA$11,"Balance")=0,AA309=0),AD$8&gt;=AD308),AD308,
IF(SUMIFS($C309:AA309,$C$11:AA$11,"Balance")=0, $D$993+SUM($B$8:AD$8)-SUMIFS($C309:Z309,$C$11:Z$11,"Payment"),
AD$8))</f>
        <v>0</v>
      </c>
      <c r="AD309" s="66">
        <f t="shared" si="57"/>
        <v>0</v>
      </c>
      <c r="AE309" s="47"/>
      <c r="AF309" s="66">
        <f>IF(OR(AND((AG308-$D$993-SUM($C$8:AG$8)+SUMIFS($C309:AC309,$C$11:AC$11,"Payment"))&lt;=0,SUMIFS($C309:AD309,$C$11:AD$11,"Balance")=0,AD309=0),AG$8&gt;=AG308),AG308,
IF(SUMIFS($C309:AD309,$C$11:AD$11,"Balance")=0, $D$993+SUM($B$8:AG$8)-SUMIFS($C309:AC309,$C$11:AC$11,"Payment"),
AG$8))</f>
        <v>0</v>
      </c>
      <c r="AG309" s="66">
        <f t="shared" si="58"/>
        <v>0</v>
      </c>
      <c r="AH309" s="47"/>
      <c r="AI309" s="66">
        <f>IF(OR(AND((AJ308-$D$993-SUM($C$8:AJ$8)+SUMIFS($C309:AF309,$C$11:AF$11,"Payment"))&lt;=0,SUMIFS($C309:AG309,$C$11:AG$11,"Balance")=0,AG309=0),AJ$8&gt;=AJ308),AJ308,
IF(SUMIFS($C309:AG309,$C$11:AG$11,"Balance")=0, $D$993+SUM($B$8:AJ$8)-SUMIFS($C309:AF309,$C$11:AF$11,"Payment"),
AJ$8))</f>
        <v>0</v>
      </c>
      <c r="AJ309" s="66">
        <f t="shared" si="59"/>
        <v>0</v>
      </c>
      <c r="AK309" s="67"/>
    </row>
    <row r="310" spans="1:37" s="49" customFormat="1" ht="15.6">
      <c r="A310" s="65">
        <v>299</v>
      </c>
      <c r="B310" s="66">
        <f>IF(OR(AND((C309-$D$993-SUM($C$8:C$8))&lt;=0),C$8&gt;=C309),C309, C$8+$D$993)</f>
        <v>0</v>
      </c>
      <c r="C310" s="66">
        <f t="shared" si="48"/>
        <v>0</v>
      </c>
      <c r="D310" s="67"/>
      <c r="E310" s="66">
        <f>IF(OR(AND((F309-$D$993-SUM($C$8:F$8)+SUMIFS(B310:$C310,B$11:$C$11,"Payment"))&lt;=0,SUMIFS($C310:C310,$C$11:C$11,"Balance")=0,C310=0),F$8&gt;=F309),F309,
IF(SUMIFS($C310:C310,$C$11:C$11,"Balance")=0, $D$993+SUM($B$8:F$8)-SUMIFS(B310:$C310,B$11:$C$11,"Payment"),
F$8))</f>
        <v>0</v>
      </c>
      <c r="F310" s="66">
        <f t="shared" si="49"/>
        <v>0</v>
      </c>
      <c r="G310" s="67"/>
      <c r="H310" s="66">
        <f>IF(OR(AND((I309-$D$993-SUM($C$8:I$8)+SUMIFS($C310:E310,$C$11:E$11,"Payment"))&lt;=0,SUMIFS($C310:F310,$C$11:F$11,"Balance")=0,F310=0),I$8&gt;=I309),I309,
IF(SUMIFS($C310:F310,$C$11:F$11,"Balance")=0, $D$993+SUM($B$8:I$8)-SUMIFS($C310:E310,$C$11:E$11,"Payment"),
I$8))</f>
        <v>0</v>
      </c>
      <c r="I310" s="66">
        <f t="shared" si="50"/>
        <v>0</v>
      </c>
      <c r="J310" s="47"/>
      <c r="K310" s="66">
        <f>IF(OR(AND((L309-$D$993-SUM($C$8:L$8)+SUMIFS($C310:H310,$C$11:H$11,"Payment"))&lt;=0,SUMIFS($C310:I310,$C$11:I$11,"Balance")=0,I310=0),L$8&gt;=L309),L309,
IF(SUMIFS($C310:I310,$C$11:I$11,"Balance")=0, $D$993+SUM($B$8:L$8)-SUMIFS($C310:H310,$C$11:H$11,"Payment"),
L$8))</f>
        <v>0</v>
      </c>
      <c r="L310" s="66">
        <f t="shared" si="51"/>
        <v>0</v>
      </c>
      <c r="M310" s="47"/>
      <c r="N310" s="66">
        <f>IF(OR(AND((O309-$D$993-SUM($C$8:O$8)+SUMIFS($C310:K310,$C$11:K$11,"Payment"))&lt;=0,SUMIFS($C310:L310,$C$11:L$11,"Balance")=0,L310=0),O$8&gt;=O309),O309,
IF(SUMIFS($C310:L310,$C$11:L$11,"Balance")=0, $D$993+SUM($B$8:O$8)-SUMIFS($C310:K310,$C$11:K$11,"Payment"),
O$8))</f>
        <v>0</v>
      </c>
      <c r="O310" s="66">
        <f t="shared" si="52"/>
        <v>0</v>
      </c>
      <c r="P310" s="47"/>
      <c r="Q310" s="66">
        <f>IF(OR(AND((R309-$D$993-SUM($C$8:R$8)+SUMIFS($C310:N310,$C$11:N$11,"Payment"))&lt;=0,SUMIFS($C310:O310,$C$11:O$11,"Balance")=0,O310=0),R$8&gt;=R309),R309,
IF(SUMIFS($C310:O310,$C$11:O$11,"Balance")=0, $D$993+SUM($B$8:R$8)-SUMIFS($C310:N310,$C$11:N$11,"Payment"),
R$8))</f>
        <v>0</v>
      </c>
      <c r="R310" s="66">
        <f t="shared" si="53"/>
        <v>0</v>
      </c>
      <c r="S310" s="47"/>
      <c r="T310" s="66">
        <f>IF(OR(AND((U309-$D$993-SUM($C$8:U$8)+SUMIFS($C310:Q310,$C$11:Q$11,"Payment"))&lt;=0,SUMIFS($C310:R310,$C$11:R$11,"Balance")=0,R310=0),U$8&gt;=U309),U309,
IF(SUMIFS($C310:R310,$C$11:R$11,"Balance")=0, $D$993+SUM($B$8:U$8)-SUMIFS($C310:Q310,$C$11:Q$11,"Payment"),
U$8))</f>
        <v>0</v>
      </c>
      <c r="U310" s="66">
        <f t="shared" si="54"/>
        <v>0</v>
      </c>
      <c r="V310" s="47"/>
      <c r="W310" s="66">
        <f>IF(OR(AND((X309-$D$993-SUM($C$8:X$8)+SUMIFS($C310:T310,$C$11:T$11,"Payment"))&lt;=0,SUMIFS($C310:U310,$C$11:U$11,"Balance")=0,U310=0),X$8&gt;=X309),X309,
IF(SUMIFS($C310:U310,$C$11:U$11,"Balance")=0, $D$993+SUM($B$8:X$8)-SUMIFS($C310:T310,$C$11:T$11,"Payment"),
X$8))</f>
        <v>0</v>
      </c>
      <c r="X310" s="66">
        <f t="shared" si="55"/>
        <v>0</v>
      </c>
      <c r="Y310" s="47"/>
      <c r="Z310" s="66">
        <f>IF(OR(AND((AA309-$D$993-SUM($C$8:AA$8)+SUMIFS($C310:W310,$C$11:W$11,"Payment"))&lt;=0,SUMIFS($C310:X310,$C$11:X$11,"Balance")=0,X310=0),AA$8&gt;=AA309),AA309,
IF(SUMIFS($C310:X310,$C$11:X$11,"Balance")=0, $D$993+SUM($B$8:AA$8)-SUMIFS($C310:W310,$C$11:W$11,"Payment"),
AA$8))</f>
        <v>0</v>
      </c>
      <c r="AA310" s="66">
        <f t="shared" si="56"/>
        <v>0</v>
      </c>
      <c r="AB310" s="47"/>
      <c r="AC310" s="66">
        <f>IF(OR(AND((AD309-$D$993-SUM($C$8:AD$8)+SUMIFS($C310:Z310,$C$11:Z$11,"Payment"))&lt;=0,SUMIFS($C310:AA310,$C$11:AA$11,"Balance")=0,AA310=0),AD$8&gt;=AD309),AD309,
IF(SUMIFS($C310:AA310,$C$11:AA$11,"Balance")=0, $D$993+SUM($B$8:AD$8)-SUMIFS($C310:Z310,$C$11:Z$11,"Payment"),
AD$8))</f>
        <v>0</v>
      </c>
      <c r="AD310" s="66">
        <f t="shared" si="57"/>
        <v>0</v>
      </c>
      <c r="AE310" s="47"/>
      <c r="AF310" s="66">
        <f>IF(OR(AND((AG309-$D$993-SUM($C$8:AG$8)+SUMIFS($C310:AC310,$C$11:AC$11,"Payment"))&lt;=0,SUMIFS($C310:AD310,$C$11:AD$11,"Balance")=0,AD310=0),AG$8&gt;=AG309),AG309,
IF(SUMIFS($C310:AD310,$C$11:AD$11,"Balance")=0, $D$993+SUM($B$8:AG$8)-SUMIFS($C310:AC310,$C$11:AC$11,"Payment"),
AG$8))</f>
        <v>0</v>
      </c>
      <c r="AG310" s="66">
        <f t="shared" si="58"/>
        <v>0</v>
      </c>
      <c r="AH310" s="47"/>
      <c r="AI310" s="66">
        <f>IF(OR(AND((AJ309-$D$993-SUM($C$8:AJ$8)+SUMIFS($C310:AF310,$C$11:AF$11,"Payment"))&lt;=0,SUMIFS($C310:AG310,$C$11:AG$11,"Balance")=0,AG310=0),AJ$8&gt;=AJ309),AJ309,
IF(SUMIFS($C310:AG310,$C$11:AG$11,"Balance")=0, $D$993+SUM($B$8:AJ$8)-SUMIFS($C310:AF310,$C$11:AF$11,"Payment"),
AJ$8))</f>
        <v>0</v>
      </c>
      <c r="AJ310" s="66">
        <f t="shared" si="59"/>
        <v>0</v>
      </c>
      <c r="AK310" s="67"/>
    </row>
    <row r="311" spans="1:37" s="49" customFormat="1" ht="16.2" thickBot="1">
      <c r="A311" s="103">
        <v>300</v>
      </c>
      <c r="B311" s="66">
        <f>IF(OR(AND((C310-$D$993-SUM($C$8:C$8))&lt;=0),C$8&gt;=C310),C310, C$8+$D$993)</f>
        <v>0</v>
      </c>
      <c r="C311" s="66">
        <f t="shared" si="48"/>
        <v>0</v>
      </c>
      <c r="D311" s="67"/>
      <c r="E311" s="66">
        <f>IF(OR(AND((F310-$D$993-SUM($C$8:F$8)+SUMIFS(B311:$C311,B$11:$C$11,"Payment"))&lt;=0,SUMIFS($C311:C311,$C$11:C$11,"Balance")=0,C311=0),F$8&gt;=F310),F310,
IF(SUMIFS($C311:C311,$C$11:C$11,"Balance")=0, $D$993+SUM($B$8:F$8)-SUMIFS(B311:$C311,B$11:$C$11,"Payment"),
F$8))</f>
        <v>0</v>
      </c>
      <c r="F311" s="66">
        <f t="shared" si="49"/>
        <v>0</v>
      </c>
      <c r="G311" s="67"/>
      <c r="H311" s="66">
        <f>IF(OR(AND((I310-$D$993-SUM($C$8:I$8)+SUMIFS($C311:E311,$C$11:E$11,"Payment"))&lt;=0,SUMIFS($C311:F311,$C$11:F$11,"Balance")=0,F311=0),I$8&gt;=I310),I310,
IF(SUMIFS($C311:F311,$C$11:F$11,"Balance")=0, $D$993+SUM($B$8:I$8)-SUMIFS($C311:E311,$C$11:E$11,"Payment"),
I$8))</f>
        <v>0</v>
      </c>
      <c r="I311" s="66">
        <f t="shared" si="50"/>
        <v>0</v>
      </c>
      <c r="J311" s="47"/>
      <c r="K311" s="66">
        <f>IF(OR(AND((L310-$D$993-SUM($C$8:L$8)+SUMIFS($C311:H311,$C$11:H$11,"Payment"))&lt;=0,SUMIFS($C311:I311,$C$11:I$11,"Balance")=0,I311=0),L$8&gt;=L310),L310,
IF(SUMIFS($C311:I311,$C$11:I$11,"Balance")=0, $D$993+SUM($B$8:L$8)-SUMIFS($C311:H311,$C$11:H$11,"Payment"),
L$8))</f>
        <v>0</v>
      </c>
      <c r="L311" s="66">
        <f t="shared" si="51"/>
        <v>0</v>
      </c>
      <c r="M311" s="47"/>
      <c r="N311" s="66">
        <f>IF(OR(AND((O310-$D$993-SUM($C$8:O$8)+SUMIFS($C311:K311,$C$11:K$11,"Payment"))&lt;=0,SUMIFS($C311:L311,$C$11:L$11,"Balance")=0,L311=0),O$8&gt;=O310),O310,
IF(SUMIFS($C311:L311,$C$11:L$11,"Balance")=0, $D$993+SUM($B$8:O$8)-SUMIFS($C311:K311,$C$11:K$11,"Payment"),
O$8))</f>
        <v>0</v>
      </c>
      <c r="O311" s="66">
        <f t="shared" si="52"/>
        <v>0</v>
      </c>
      <c r="P311" s="47"/>
      <c r="Q311" s="66">
        <f>IF(OR(AND((R310-$D$993-SUM($C$8:R$8)+SUMIFS($C311:N311,$C$11:N$11,"Payment"))&lt;=0,SUMIFS($C311:O311,$C$11:O$11,"Balance")=0,O311=0),R$8&gt;=R310),R310,
IF(SUMIFS($C311:O311,$C$11:O$11,"Balance")=0, $D$993+SUM($B$8:R$8)-SUMIFS($C311:N311,$C$11:N$11,"Payment"),
R$8))</f>
        <v>0</v>
      </c>
      <c r="R311" s="66">
        <f t="shared" si="53"/>
        <v>0</v>
      </c>
      <c r="S311" s="47"/>
      <c r="T311" s="66">
        <f>IF(OR(AND((U310-$D$993-SUM($C$8:U$8)+SUMIFS($C311:Q311,$C$11:Q$11,"Payment"))&lt;=0,SUMIFS($C311:R311,$C$11:R$11,"Balance")=0,R311=0),U$8&gt;=U310),U310,
IF(SUMIFS($C311:R311,$C$11:R$11,"Balance")=0, $D$993+SUM($B$8:U$8)-SUMIFS($C311:Q311,$C$11:Q$11,"Payment"),
U$8))</f>
        <v>0</v>
      </c>
      <c r="U311" s="66">
        <f t="shared" si="54"/>
        <v>0</v>
      </c>
      <c r="V311" s="47"/>
      <c r="W311" s="66">
        <f>IF(OR(AND((X310-$D$993-SUM($C$8:X$8)+SUMIFS($C311:T311,$C$11:T$11,"Payment"))&lt;=0,SUMIFS($C311:U311,$C$11:U$11,"Balance")=0,U311=0),X$8&gt;=X310),X310,
IF(SUMIFS($C311:U311,$C$11:U$11,"Balance")=0, $D$993+SUM($B$8:X$8)-SUMIFS($C311:T311,$C$11:T$11,"Payment"),
X$8))</f>
        <v>0</v>
      </c>
      <c r="X311" s="66">
        <f t="shared" si="55"/>
        <v>0</v>
      </c>
      <c r="Y311" s="47"/>
      <c r="Z311" s="66">
        <f>IF(OR(AND((AA310-$D$993-SUM($C$8:AA$8)+SUMIFS($C311:W311,$C$11:W$11,"Payment"))&lt;=0,SUMIFS($C311:X311,$C$11:X$11,"Balance")=0,X311=0),AA$8&gt;=AA310),AA310,
IF(SUMIFS($C311:X311,$C$11:X$11,"Balance")=0, $D$993+SUM($B$8:AA$8)-SUMIFS($C311:W311,$C$11:W$11,"Payment"),
AA$8))</f>
        <v>0</v>
      </c>
      <c r="AA311" s="66">
        <f t="shared" si="56"/>
        <v>0</v>
      </c>
      <c r="AB311" s="47"/>
      <c r="AC311" s="66">
        <f>IF(OR(AND((AD310-$D$993-SUM($C$8:AD$8)+SUMIFS($C311:Z311,$C$11:Z$11,"Payment"))&lt;=0,SUMIFS($C311:AA311,$C$11:AA$11,"Balance")=0,AA311=0),AD$8&gt;=AD310),AD310,
IF(SUMIFS($C311:AA311,$C$11:AA$11,"Balance")=0, $D$993+SUM($B$8:AD$8)-SUMIFS($C311:Z311,$C$11:Z$11,"Payment"),
AD$8))</f>
        <v>0</v>
      </c>
      <c r="AD311" s="66">
        <f t="shared" si="57"/>
        <v>0</v>
      </c>
      <c r="AE311" s="47"/>
      <c r="AF311" s="66">
        <f>IF(OR(AND((AG310-$D$993-SUM($C$8:AG$8)+SUMIFS($C311:AC311,$C$11:AC$11,"Payment"))&lt;=0,SUMIFS($C311:AD311,$C$11:AD$11,"Balance")=0,AD311=0),AG$8&gt;=AG310),AG310,
IF(SUMIFS($C311:AD311,$C$11:AD$11,"Balance")=0, $D$993+SUM($B$8:AG$8)-SUMIFS($C311:AC311,$C$11:AC$11,"Payment"),
AG$8))</f>
        <v>0</v>
      </c>
      <c r="AG311" s="66">
        <f t="shared" si="58"/>
        <v>0</v>
      </c>
      <c r="AH311" s="47"/>
      <c r="AI311" s="66">
        <f>IF(OR(AND((AJ310-$D$993-SUM($C$8:AJ$8)+SUMIFS($C311:AF311,$C$11:AF$11,"Payment"))&lt;=0,SUMIFS($C311:AG311,$C$11:AG$11,"Balance")=0,AG311=0),AJ$8&gt;=AJ310),AJ310,
IF(SUMIFS($C311:AG311,$C$11:AG$11,"Balance")=0, $D$993+SUM($B$8:AJ$8)-SUMIFS($C311:AF311,$C$11:AF$11,"Payment"),
AJ$8))</f>
        <v>0</v>
      </c>
      <c r="AJ311" s="66">
        <f t="shared" si="59"/>
        <v>0</v>
      </c>
      <c r="AK311" s="67"/>
    </row>
    <row r="312" spans="1:3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>
      <c r="A314" s="104" t="s">
        <v>39</v>
      </c>
      <c r="B314" s="104"/>
      <c r="C314" s="104"/>
      <c r="D314" s="10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36" customHeight="1">
      <c r="A315" s="105" t="s">
        <v>41</v>
      </c>
      <c r="B315" s="105"/>
      <c r="C315" s="105"/>
      <c r="D315" s="105"/>
      <c r="E315" s="105"/>
      <c r="F315" s="105"/>
      <c r="G315" s="105"/>
      <c r="H315" s="10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spans="1:3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spans="1:3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spans="1:3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spans="1:3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spans="1:3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spans="1:37" ht="15" thickBo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spans="1:37" ht="15" thickBot="1">
      <c r="A993" s="2"/>
      <c r="B993" s="2"/>
      <c r="C993" s="2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</sheetData>
  <mergeCells count="20">
    <mergeCell ref="A314:D314"/>
    <mergeCell ref="A315:H315"/>
    <mergeCell ref="B6:C6"/>
    <mergeCell ref="E6:F6"/>
    <mergeCell ref="H6:I6"/>
    <mergeCell ref="K6:L6"/>
    <mergeCell ref="B1:L1"/>
    <mergeCell ref="B2:L2"/>
    <mergeCell ref="AI6:AJ6"/>
    <mergeCell ref="Q6:R6"/>
    <mergeCell ref="T6:U6"/>
    <mergeCell ref="W6:X6"/>
    <mergeCell ref="Z6:AA6"/>
    <mergeCell ref="AC6:AD6"/>
    <mergeCell ref="AF6:AG6"/>
    <mergeCell ref="N6:O6"/>
    <mergeCell ref="B4:C4"/>
    <mergeCell ref="AC4:AD4"/>
    <mergeCell ref="AF4:AG4"/>
    <mergeCell ref="AI4:A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Spending Diary</vt:lpstr>
      <vt:lpstr>Budget Worksheet</vt:lpstr>
      <vt:lpstr>Debt Repayment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Almeta Monroe-Turner</dc:creator>
  <cp:lastModifiedBy>Almeta Monroe-Turner</cp:lastModifiedBy>
  <cp:lastPrinted>2025-12-15T23:06:16Z</cp:lastPrinted>
  <dcterms:created xsi:type="dcterms:W3CDTF">2025-09-18T14:59:21Z</dcterms:created>
  <dcterms:modified xsi:type="dcterms:W3CDTF">2026-02-03T17:41:50Z</dcterms:modified>
</cp:coreProperties>
</file>